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adviliskisrsa-my.sharepoint.com/personal/lina_baskeviciene_radviliskis_lt/Documents/Darbalaukis/2026 m. biudžetas/Visuomenei/"/>
    </mc:Choice>
  </mc:AlternateContent>
  <xr:revisionPtr revIDLastSave="5" documentId="11_82B1CC5B3CCA02439C00712BB73A033ACDF926D5" xr6:coauthVersionLast="47" xr6:coauthVersionMax="47" xr10:uidLastSave="{0AC73643-EB6D-41FF-B458-86562EC8F161}"/>
  <bookViews>
    <workbookView xWindow="-120" yWindow="-120" windowWidth="29040" windowHeight="15720" xr2:uid="{00000000-000D-0000-FFFF-FFFF00000000}"/>
  </bookViews>
  <sheets>
    <sheet name="Spec lėšų plana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3" i="5" l="1"/>
  <c r="F112" i="5"/>
  <c r="F115" i="5"/>
  <c r="F74" i="5" l="1"/>
  <c r="G101" i="5" l="1"/>
  <c r="G11" i="5"/>
  <c r="G12" i="5"/>
  <c r="I82" i="5" l="1"/>
  <c r="J82" i="5"/>
  <c r="H78" i="5"/>
  <c r="I78" i="5"/>
  <c r="J78" i="5"/>
  <c r="I74" i="5"/>
  <c r="J74" i="5"/>
  <c r="I104" i="5"/>
  <c r="J104" i="5"/>
  <c r="I108" i="5"/>
  <c r="J108" i="5"/>
  <c r="H108" i="5"/>
  <c r="F108" i="5"/>
  <c r="E108" i="5"/>
  <c r="G107" i="5"/>
  <c r="H104" i="5"/>
  <c r="F104" i="5"/>
  <c r="E104" i="5"/>
  <c r="G103" i="5"/>
  <c r="G102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H82" i="5"/>
  <c r="F82" i="5"/>
  <c r="F114" i="5" s="1"/>
  <c r="E82" i="5"/>
  <c r="G81" i="5"/>
  <c r="G82" i="5" s="1"/>
  <c r="F78" i="5"/>
  <c r="G77" i="5"/>
  <c r="H74" i="5"/>
  <c r="E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0" i="5"/>
  <c r="G9" i="5"/>
  <c r="J109" i="5" l="1"/>
  <c r="I109" i="5"/>
  <c r="G74" i="5"/>
  <c r="H109" i="5"/>
  <c r="E109" i="5"/>
  <c r="G78" i="5"/>
  <c r="F109" i="5"/>
  <c r="F116" i="5"/>
  <c r="G104" i="5"/>
  <c r="G108" i="5"/>
  <c r="G109" i="5" l="1"/>
</calcChain>
</file>

<file path=xl/sharedStrings.xml><?xml version="1.0" encoding="utf-8"?>
<sst xmlns="http://schemas.openxmlformats.org/spreadsheetml/2006/main" count="190" uniqueCount="105">
  <si>
    <t>Specialiosios</t>
  </si>
  <si>
    <t>programos</t>
  </si>
  <si>
    <t>veiklos rūšis</t>
  </si>
  <si>
    <t>Eil.</t>
  </si>
  <si>
    <t>Nr.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</si>
  <si>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</si>
  <si>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</si>
  <si>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</si>
  <si>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</si>
  <si>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</si>
  <si>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</si>
  <si>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</si>
  <si>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</si>
  <si>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</si>
  <si>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</si>
  <si>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</si>
  <si>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</si>
  <si>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</si>
  <si>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</si>
  <si>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</si>
  <si>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</si>
  <si>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Viešoji biblioteka</t>
  </si>
  <si>
    <t>kultūra</t>
  </si>
  <si>
    <t>muziejaus veikla</t>
  </si>
  <si>
    <t>pensijų lėšos</t>
  </si>
  <si>
    <t>Šeduvos globos namai</t>
  </si>
  <si>
    <t>Pajamos iš teikiamų paslaugų</t>
  </si>
  <si>
    <t>Pensijų lėšos</t>
  </si>
  <si>
    <t>tėvų įnašai</t>
  </si>
  <si>
    <t>Asignavimų valdytojai</t>
  </si>
  <si>
    <t>senelių įnašai</t>
  </si>
  <si>
    <t>Šeduvos gimnazija</t>
  </si>
  <si>
    <t>Švietimo ir sporto paslaugų centras</t>
  </si>
  <si>
    <t>Senelių įnašai</t>
  </si>
  <si>
    <t xml:space="preserve">        Iš viso pajamos iš paslaugų:</t>
  </si>
  <si>
    <r>
      <t xml:space="preserve">        </t>
    </r>
    <r>
      <rPr>
        <b/>
        <sz val="10"/>
        <rFont val="Arial"/>
        <family val="2"/>
        <charset val="186"/>
      </rPr>
      <t>Iš viso pensijų lėšos:</t>
    </r>
  </si>
  <si>
    <t xml:space="preserve">                       Tėvų įnašai</t>
  </si>
  <si>
    <t xml:space="preserve">       Iš viso specialiųjų programų pajamų ir išlaidų:</t>
  </si>
  <si>
    <t>Lizdeikos gimnazija</t>
  </si>
  <si>
    <t>Visuomenės sveikatos biuras</t>
  </si>
  <si>
    <t>Baisogalos gimnazija</t>
  </si>
  <si>
    <t>maitinimo paslaugos</t>
  </si>
  <si>
    <t>Gražinos pagrindinė mokykla</t>
  </si>
  <si>
    <t>X</t>
  </si>
  <si>
    <t>Alksniupių pagrindinė mokykla</t>
  </si>
  <si>
    <t>Funkcinės klasifika- cijos kodas</t>
  </si>
  <si>
    <t>transporto nuomos paslaugos</t>
  </si>
  <si>
    <t>nekilnojamo turto nuomos pajamos</t>
  </si>
  <si>
    <t>mokymo paslaugos</t>
  </si>
  <si>
    <t>renginiai</t>
  </si>
  <si>
    <t>Kutiškių daugiafunkcis centras</t>
  </si>
  <si>
    <t>sveikatos priežiūros paslaugos</t>
  </si>
  <si>
    <t>Savivaldybės administracija</t>
  </si>
  <si>
    <t>kopijavimo paslaugos</t>
  </si>
  <si>
    <t>Likutis metų pradžiai</t>
  </si>
  <si>
    <r>
      <t xml:space="preserve">        </t>
    </r>
    <r>
      <rPr>
        <b/>
        <sz val="10"/>
        <rFont val="Arial"/>
        <family val="2"/>
        <charset val="186"/>
      </rPr>
      <t>Iš viso tėvų įnašų lėšos:</t>
    </r>
  </si>
  <si>
    <r>
      <t xml:space="preserve">       </t>
    </r>
    <r>
      <rPr>
        <b/>
        <sz val="10"/>
        <rFont val="Arial"/>
        <family val="2"/>
        <charset val="186"/>
      </rPr>
      <t>Iš viso senelių įnašų lėšos:</t>
    </r>
  </si>
  <si>
    <t>pagalba į namus</t>
  </si>
  <si>
    <t>kopijavimo aparato paslaugos</t>
  </si>
  <si>
    <t>Daugyvenės kult. istorijos muziejus-draustinis</t>
  </si>
  <si>
    <t>Vaikų lopšelis-darželis "Žvaigždutė"</t>
  </si>
  <si>
    <t>Baisogalos mokykla-darželis</t>
  </si>
  <si>
    <t>Šeduvos miesto lopšelis-darželis</t>
  </si>
  <si>
    <t>Vaikų lopšelis-darželis "Eglutė"</t>
  </si>
  <si>
    <t>Vaikų lopšelis-darželis "Kregždutė"</t>
  </si>
  <si>
    <t>Šeduvos kultūros ir amatų centras</t>
  </si>
  <si>
    <t>skalbimo paslaugos</t>
  </si>
  <si>
    <t>Šiaulėnų M. Šikšnio gimnazija</t>
  </si>
  <si>
    <t>Pajamos už patalpų nuomą</t>
  </si>
  <si>
    <t>Pajamos už teikiamas paslaugas</t>
  </si>
  <si>
    <t>Viso:</t>
  </si>
  <si>
    <t>instrumentų nuoma</t>
  </si>
  <si>
    <t>Įmokos už išlaikymą  socialinėse, kt. įstaigose</t>
  </si>
  <si>
    <t>Įmokos už išlaikymą švietimo įstaigose</t>
  </si>
  <si>
    <t>Vaižganto progimnazija</t>
  </si>
  <si>
    <t>Baisogalos kultūros centras</t>
  </si>
  <si>
    <t>Radviliškio plaukimo baseinas</t>
  </si>
  <si>
    <t>baseino paslaugos</t>
  </si>
  <si>
    <t>muzikiniai konkursai</t>
  </si>
  <si>
    <t>V. Kudirkos progimnazija</t>
  </si>
  <si>
    <t>PPT paslaugos</t>
  </si>
  <si>
    <t>Iš viso</t>
  </si>
  <si>
    <t>Iš jų darbo užmokesčiui</t>
  </si>
  <si>
    <t>Išlaidos</t>
  </si>
  <si>
    <t>Radviliškio turizmo informacijos centras</t>
  </si>
  <si>
    <t>Radviliškio miesto kultūros centras</t>
  </si>
  <si>
    <t>Krizės įveikimo pagalbos lėšos</t>
  </si>
  <si>
    <t>Radviliškio pagalbos šeimai centras</t>
  </si>
  <si>
    <t>x</t>
  </si>
  <si>
    <t>krizės įveikimo pagalbos paslauga</t>
  </si>
  <si>
    <t>Iš viso pajamų iš paslaugų:</t>
  </si>
  <si>
    <t>skelbimai (Bilietai)</t>
  </si>
  <si>
    <t>matinimo paslaugos</t>
  </si>
  <si>
    <t>seniūnijų nekilnojamo turto nuomos pajamos</t>
  </si>
  <si>
    <t>seniūnijų pirčių teikiamos paslaugos</t>
  </si>
  <si>
    <t>Sidabravo pagrindinė mokykla</t>
  </si>
  <si>
    <t>Grinkiškio J. Poderio pagrindinė mokykla</t>
  </si>
  <si>
    <t>Pajamos (2027)</t>
  </si>
  <si>
    <t>Pajamos (2028)</t>
  </si>
  <si>
    <t>Radviliškio socialinių paslaugų centras</t>
  </si>
  <si>
    <t>Meno mokykla</t>
  </si>
  <si>
    <t>Savivaldybės būstų ir socialinių būstų nuomos pajamos</t>
  </si>
  <si>
    <t>Radviliškio rajono savivaldybės biudžetinių įstaigų teikiamų paslaugų, pensijų, tėvų ir senelių įnašų programų pajamos ir išlaidos</t>
  </si>
  <si>
    <t xml:space="preserve">Pajamos </t>
  </si>
  <si>
    <t>5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</si>
</sst>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b/>
      <sz val="10"/>
      <name val="Arial"/>
      <family val="2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i/>
      <sz val="10"/>
      <name val="Arial"/>
      <family val="2"/>
      <charset val="186"/>
    </font>
    <font>
      <b/>
      <i/>
      <sz val="11"/>
      <name val="Arial"/>
      <family val="2"/>
      <charset val="186"/>
    </font>
    <font>
      <sz val="10"/>
      <color rgb="FFFF0000"/>
      <name val="Arial"/>
      <family val="2"/>
      <charset val="186"/>
    </font>
    <font>
      <sz val="10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8"/>
      <color theme="1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33CC33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5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8" xfId="0" applyBorder="1"/>
    <xf numFmtId="0" fontId="0" fillId="0" borderId="12" xfId="0" applyBorder="1"/>
    <xf numFmtId="0" fontId="2" fillId="0" borderId="1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3" xfId="0" applyBorder="1"/>
    <xf numFmtId="0" fontId="3" fillId="0" borderId="11" xfId="0" applyFont="1" applyBorder="1"/>
    <xf numFmtId="0" fontId="3" fillId="0" borderId="14" xfId="0" applyFont="1" applyBorder="1" applyAlignment="1">
      <alignment horizontal="center"/>
    </xf>
    <xf numFmtId="0" fontId="0" fillId="0" borderId="21" xfId="0" applyBorder="1"/>
    <xf numFmtId="0" fontId="5" fillId="0" borderId="1" xfId="0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8" xfId="0" applyBorder="1"/>
    <xf numFmtId="0" fontId="0" fillId="2" borderId="16" xfId="0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5" fillId="0" borderId="30" xfId="0" applyFont="1" applyBorder="1"/>
    <xf numFmtId="0" fontId="5" fillId="0" borderId="31" xfId="0" applyFont="1" applyBorder="1"/>
    <xf numFmtId="0" fontId="0" fillId="0" borderId="0" xfId="0" applyAlignment="1">
      <alignment horizontal="left"/>
    </xf>
    <xf numFmtId="2" fontId="1" fillId="0" borderId="33" xfId="0" applyNumberFormat="1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2" fontId="1" fillId="0" borderId="34" xfId="0" applyNumberFormat="1" applyFont="1" applyBorder="1" applyAlignment="1">
      <alignment horizontal="center"/>
    </xf>
    <xf numFmtId="2" fontId="1" fillId="0" borderId="35" xfId="0" applyNumberFormat="1" applyFont="1" applyBorder="1" applyAlignment="1">
      <alignment horizontal="center"/>
    </xf>
    <xf numFmtId="2" fontId="2" fillId="0" borderId="33" xfId="0" applyNumberFormat="1" applyFont="1" applyBorder="1" applyAlignment="1">
      <alignment horizontal="center"/>
    </xf>
    <xf numFmtId="2" fontId="0" fillId="0" borderId="3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8" xfId="0" applyFont="1" applyBorder="1"/>
    <xf numFmtId="0" fontId="7" fillId="0" borderId="8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2" fontId="0" fillId="0" borderId="35" xfId="0" applyNumberFormat="1" applyBorder="1" applyAlignment="1">
      <alignment horizontal="center"/>
    </xf>
    <xf numFmtId="164" fontId="0" fillId="0" borderId="40" xfId="0" applyNumberFormat="1" applyBorder="1" applyAlignment="1">
      <alignment horizontal="center"/>
    </xf>
    <xf numFmtId="2" fontId="1" fillId="0" borderId="36" xfId="0" applyNumberFormat="1" applyFont="1" applyBorder="1" applyAlignment="1">
      <alignment horizontal="center"/>
    </xf>
    <xf numFmtId="0" fontId="0" fillId="2" borderId="12" xfId="0" applyFill="1" applyBorder="1" applyAlignment="1">
      <alignment horizontal="center"/>
    </xf>
    <xf numFmtId="2" fontId="0" fillId="0" borderId="29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2" fontId="0" fillId="0" borderId="39" xfId="0" applyNumberFormat="1" applyBorder="1" applyAlignment="1">
      <alignment horizontal="center"/>
    </xf>
    <xf numFmtId="0" fontId="5" fillId="0" borderId="0" xfId="0" applyFont="1"/>
    <xf numFmtId="0" fontId="5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3" fillId="0" borderId="47" xfId="0" applyFont="1" applyBorder="1" applyAlignment="1">
      <alignment horizontal="left"/>
    </xf>
    <xf numFmtId="0" fontId="2" fillId="0" borderId="34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2" fontId="1" fillId="3" borderId="33" xfId="0" applyNumberFormat="1" applyFont="1" applyFill="1" applyBorder="1" applyAlignment="1">
      <alignment horizontal="center"/>
    </xf>
    <xf numFmtId="2" fontId="0" fillId="0" borderId="0" xfId="0" applyNumberFormat="1"/>
    <xf numFmtId="2" fontId="1" fillId="3" borderId="22" xfId="0" applyNumberFormat="1" applyFont="1" applyFill="1" applyBorder="1" applyAlignment="1">
      <alignment horizontal="center"/>
    </xf>
    <xf numFmtId="2" fontId="1" fillId="3" borderId="3" xfId="0" applyNumberFormat="1" applyFont="1" applyFill="1" applyBorder="1" applyAlignment="1">
      <alignment horizontal="center"/>
    </xf>
    <xf numFmtId="2" fontId="1" fillId="4" borderId="37" xfId="0" applyNumberFormat="1" applyFont="1" applyFill="1" applyBorder="1" applyAlignment="1">
      <alignment horizontal="center"/>
    </xf>
    <xf numFmtId="2" fontId="0" fillId="4" borderId="37" xfId="0" applyNumberFormat="1" applyFill="1" applyBorder="1" applyAlignment="1">
      <alignment horizontal="center"/>
    </xf>
    <xf numFmtId="2" fontId="8" fillId="3" borderId="33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shrinkToFit="1"/>
    </xf>
    <xf numFmtId="0" fontId="2" fillId="3" borderId="15" xfId="0" applyFont="1" applyFill="1" applyBorder="1" applyAlignment="1">
      <alignment horizontal="center"/>
    </xf>
    <xf numFmtId="2" fontId="1" fillId="3" borderId="20" xfId="0" applyNumberFormat="1" applyFont="1" applyFill="1" applyBorder="1" applyAlignment="1">
      <alignment horizontal="center"/>
    </xf>
    <xf numFmtId="2" fontId="1" fillId="3" borderId="34" xfId="0" applyNumberFormat="1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2" fontId="1" fillId="3" borderId="34" xfId="0" applyNumberFormat="1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/>
    </xf>
    <xf numFmtId="2" fontId="1" fillId="3" borderId="39" xfId="0" applyNumberFormat="1" applyFont="1" applyFill="1" applyBorder="1" applyAlignment="1">
      <alignment horizontal="center"/>
    </xf>
    <xf numFmtId="0" fontId="6" fillId="3" borderId="45" xfId="0" applyFont="1" applyFill="1" applyBorder="1"/>
    <xf numFmtId="0" fontId="1" fillId="3" borderId="22" xfId="0" applyFont="1" applyFill="1" applyBorder="1" applyAlignment="1">
      <alignment horizontal="center"/>
    </xf>
    <xf numFmtId="2" fontId="1" fillId="3" borderId="24" xfId="0" applyNumberFormat="1" applyFont="1" applyFill="1" applyBorder="1" applyAlignment="1">
      <alignment horizontal="center"/>
    </xf>
    <xf numFmtId="2" fontId="1" fillId="3" borderId="42" xfId="0" applyNumberFormat="1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 shrinkToFit="1"/>
    </xf>
    <xf numFmtId="2" fontId="1" fillId="3" borderId="0" xfId="0" applyNumberFormat="1" applyFont="1" applyFill="1" applyAlignment="1">
      <alignment horizontal="center"/>
    </xf>
    <xf numFmtId="0" fontId="1" fillId="3" borderId="23" xfId="0" applyFont="1" applyFill="1" applyBorder="1" applyAlignment="1">
      <alignment horizontal="center"/>
    </xf>
    <xf numFmtId="2" fontId="1" fillId="3" borderId="23" xfId="0" applyNumberFormat="1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3" borderId="51" xfId="0" applyFont="1" applyFill="1" applyBorder="1"/>
    <xf numFmtId="0" fontId="1" fillId="3" borderId="26" xfId="0" applyFont="1" applyFill="1" applyBorder="1" applyAlignment="1">
      <alignment horizontal="center"/>
    </xf>
    <xf numFmtId="2" fontId="1" fillId="3" borderId="35" xfId="0" applyNumberFormat="1" applyFont="1" applyFill="1" applyBorder="1" applyAlignment="1">
      <alignment horizontal="center"/>
    </xf>
    <xf numFmtId="2" fontId="1" fillId="3" borderId="46" xfId="0" applyNumberFormat="1" applyFont="1" applyFill="1" applyBorder="1" applyAlignment="1">
      <alignment horizontal="center"/>
    </xf>
    <xf numFmtId="2" fontId="1" fillId="0" borderId="40" xfId="0" applyNumberFormat="1" applyFont="1" applyBorder="1" applyAlignment="1">
      <alignment horizontal="center"/>
    </xf>
    <xf numFmtId="164" fontId="1" fillId="0" borderId="19" xfId="0" applyNumberFormat="1" applyFont="1" applyBorder="1" applyAlignment="1">
      <alignment horizontal="center"/>
    </xf>
    <xf numFmtId="0" fontId="1" fillId="0" borderId="28" xfId="0" applyFont="1" applyBorder="1"/>
    <xf numFmtId="2" fontId="1" fillId="4" borderId="29" xfId="0" applyNumberFormat="1" applyFont="1" applyFill="1" applyBorder="1" applyAlignment="1">
      <alignment horizontal="center"/>
    </xf>
    <xf numFmtId="0" fontId="1" fillId="3" borderId="43" xfId="0" applyFont="1" applyFill="1" applyBorder="1"/>
    <xf numFmtId="0" fontId="1" fillId="3" borderId="43" xfId="0" applyFont="1" applyFill="1" applyBorder="1" applyAlignment="1">
      <alignment vertical="distributed" wrapText="1"/>
    </xf>
    <xf numFmtId="0" fontId="1" fillId="3" borderId="43" xfId="0" applyFont="1" applyFill="1" applyBorder="1" applyAlignment="1">
      <alignment wrapText="1"/>
    </xf>
    <xf numFmtId="0" fontId="5" fillId="0" borderId="54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6" fillId="0" borderId="51" xfId="0" applyFont="1" applyBorder="1" applyAlignment="1">
      <alignment horizontal="left"/>
    </xf>
    <xf numFmtId="0" fontId="5" fillId="0" borderId="54" xfId="0" applyFont="1" applyBorder="1" applyAlignment="1">
      <alignment horizontal="center"/>
    </xf>
    <xf numFmtId="0" fontId="5" fillId="0" borderId="53" xfId="0" applyFont="1" applyBorder="1" applyAlignment="1">
      <alignment horizontal="left"/>
    </xf>
    <xf numFmtId="0" fontId="3" fillId="0" borderId="47" xfId="0" applyFont="1" applyBorder="1" applyAlignment="1">
      <alignment horizontal="center"/>
    </xf>
    <xf numFmtId="0" fontId="0" fillId="0" borderId="45" xfId="0" applyBorder="1"/>
    <xf numFmtId="0" fontId="0" fillId="0" borderId="52" xfId="0" applyBorder="1"/>
    <xf numFmtId="0" fontId="0" fillId="0" borderId="53" xfId="0" applyBorder="1"/>
    <xf numFmtId="0" fontId="3" fillId="0" borderId="47" xfId="0" applyFont="1" applyBorder="1"/>
    <xf numFmtId="0" fontId="0" fillId="0" borderId="43" xfId="0" applyBorder="1"/>
    <xf numFmtId="0" fontId="0" fillId="0" borderId="32" xfId="0" applyBorder="1"/>
    <xf numFmtId="0" fontId="3" fillId="0" borderId="32" xfId="0" applyFont="1" applyBorder="1" applyAlignment="1">
      <alignment horizontal="center"/>
    </xf>
    <xf numFmtId="0" fontId="0" fillId="0" borderId="54" xfId="0" applyBorder="1"/>
    <xf numFmtId="0" fontId="1" fillId="3" borderId="33" xfId="0" applyFont="1" applyFill="1" applyBorder="1" applyAlignment="1">
      <alignment horizontal="center"/>
    </xf>
    <xf numFmtId="0" fontId="1" fillId="3" borderId="34" xfId="0" applyFont="1" applyFill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3" xfId="0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4" xfId="0" applyBorder="1"/>
    <xf numFmtId="0" fontId="1" fillId="3" borderId="24" xfId="0" applyFont="1" applyFill="1" applyBorder="1" applyAlignment="1">
      <alignment horizontal="center"/>
    </xf>
    <xf numFmtId="0" fontId="3" fillId="3" borderId="54" xfId="0" applyFont="1" applyFill="1" applyBorder="1" applyAlignment="1">
      <alignment horizontal="center"/>
    </xf>
    <xf numFmtId="0" fontId="3" fillId="3" borderId="30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3" borderId="37" xfId="0" applyFont="1" applyFill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2" fontId="1" fillId="4" borderId="56" xfId="0" applyNumberFormat="1" applyFont="1" applyFill="1" applyBorder="1" applyAlignment="1">
      <alignment horizontal="center"/>
    </xf>
    <xf numFmtId="2" fontId="1" fillId="4" borderId="49" xfId="0" applyNumberFormat="1" applyFont="1" applyFill="1" applyBorder="1" applyAlignment="1">
      <alignment horizontal="center"/>
    </xf>
    <xf numFmtId="2" fontId="1" fillId="4" borderId="55" xfId="0" applyNumberFormat="1" applyFont="1" applyFill="1" applyBorder="1" applyAlignment="1">
      <alignment horizontal="center"/>
    </xf>
    <xf numFmtId="164" fontId="1" fillId="0" borderId="34" xfId="0" applyNumberFormat="1" applyFont="1" applyBorder="1" applyAlignment="1">
      <alignment horizontal="center"/>
    </xf>
    <xf numFmtId="2" fontId="1" fillId="3" borderId="38" xfId="0" applyNumberFormat="1" applyFont="1" applyFill="1" applyBorder="1" applyAlignment="1">
      <alignment horizontal="center"/>
    </xf>
    <xf numFmtId="2" fontId="1" fillId="3" borderId="50" xfId="0" applyNumberFormat="1" applyFont="1" applyFill="1" applyBorder="1" applyAlignment="1">
      <alignment horizontal="center"/>
    </xf>
    <xf numFmtId="2" fontId="1" fillId="3" borderId="58" xfId="0" applyNumberFormat="1" applyFont="1" applyFill="1" applyBorder="1" applyAlignment="1">
      <alignment horizontal="center"/>
    </xf>
    <xf numFmtId="2" fontId="0" fillId="4" borderId="29" xfId="0" applyNumberFormat="1" applyFill="1" applyBorder="1" applyAlignment="1">
      <alignment horizontal="center"/>
    </xf>
    <xf numFmtId="164" fontId="0" fillId="0" borderId="42" xfId="0" applyNumberFormat="1" applyBorder="1" applyAlignment="1">
      <alignment horizontal="center"/>
    </xf>
    <xf numFmtId="164" fontId="0" fillId="0" borderId="38" xfId="0" applyNumberFormat="1" applyBorder="1" applyAlignment="1">
      <alignment horizontal="center"/>
    </xf>
    <xf numFmtId="2" fontId="1" fillId="4" borderId="48" xfId="0" applyNumberFormat="1" applyFont="1" applyFill="1" applyBorder="1" applyAlignment="1">
      <alignment horizontal="center"/>
    </xf>
    <xf numFmtId="164" fontId="1" fillId="0" borderId="41" xfId="0" applyNumberFormat="1" applyFont="1" applyBorder="1" applyAlignment="1">
      <alignment horizontal="center"/>
    </xf>
    <xf numFmtId="164" fontId="1" fillId="0" borderId="38" xfId="0" applyNumberFormat="1" applyFont="1" applyBorder="1" applyAlignment="1">
      <alignment horizontal="center"/>
    </xf>
    <xf numFmtId="2" fontId="1" fillId="3" borderId="57" xfId="0" applyNumberFormat="1" applyFont="1" applyFill="1" applyBorder="1" applyAlignment="1">
      <alignment horizontal="center"/>
    </xf>
    <xf numFmtId="2" fontId="1" fillId="0" borderId="42" xfId="0" applyNumberFormat="1" applyFont="1" applyBorder="1" applyAlignment="1">
      <alignment horizontal="center"/>
    </xf>
    <xf numFmtId="2" fontId="1" fillId="0" borderId="58" xfId="0" applyNumberFormat="1" applyFont="1" applyBorder="1" applyAlignment="1">
      <alignment horizontal="center"/>
    </xf>
    <xf numFmtId="2" fontId="0" fillId="4" borderId="36" xfId="0" applyNumberFormat="1" applyFill="1" applyBorder="1" applyAlignment="1">
      <alignment horizontal="center"/>
    </xf>
    <xf numFmtId="2" fontId="0" fillId="4" borderId="3" xfId="0" applyNumberFormat="1" applyFill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2" fontId="0" fillId="3" borderId="35" xfId="0" applyNumberFormat="1" applyFill="1" applyBorder="1" applyAlignment="1">
      <alignment horizontal="center"/>
    </xf>
    <xf numFmtId="2" fontId="0" fillId="0" borderId="59" xfId="0" applyNumberFormat="1" applyBorder="1" applyAlignment="1">
      <alignment horizontal="center"/>
    </xf>
    <xf numFmtId="2" fontId="1" fillId="0" borderId="44" xfId="0" applyNumberFormat="1" applyFont="1" applyBorder="1" applyAlignment="1">
      <alignment horizontal="center"/>
    </xf>
    <xf numFmtId="2" fontId="1" fillId="0" borderId="60" xfId="0" applyNumberFormat="1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61" xfId="0" applyBorder="1"/>
    <xf numFmtId="0" fontId="0" fillId="0" borderId="37" xfId="0" applyBorder="1"/>
    <xf numFmtId="2" fontId="1" fillId="5" borderId="29" xfId="0" applyNumberFormat="1" applyFont="1" applyFill="1" applyBorder="1" applyAlignment="1">
      <alignment horizontal="center"/>
    </xf>
    <xf numFmtId="2" fontId="10" fillId="3" borderId="34" xfId="0" applyNumberFormat="1" applyFont="1" applyFill="1" applyBorder="1" applyAlignment="1">
      <alignment horizontal="center"/>
    </xf>
    <xf numFmtId="1" fontId="0" fillId="0" borderId="0" xfId="0" applyNumberFormat="1"/>
    <xf numFmtId="0" fontId="2" fillId="3" borderId="14" xfId="0" applyFont="1" applyFill="1" applyBorder="1" applyAlignment="1">
      <alignment horizontal="center" wrapText="1"/>
    </xf>
    <xf numFmtId="2" fontId="0" fillId="4" borderId="46" xfId="0" applyNumberFormat="1" applyFill="1" applyBorder="1" applyAlignment="1">
      <alignment horizontal="center"/>
    </xf>
    <xf numFmtId="2" fontId="0" fillId="3" borderId="0" xfId="0" applyNumberFormat="1" applyFill="1"/>
    <xf numFmtId="2" fontId="0" fillId="3" borderId="33" xfId="0" applyNumberFormat="1" applyFill="1" applyBorder="1" applyAlignment="1">
      <alignment horizontal="center"/>
    </xf>
    <xf numFmtId="2" fontId="0" fillId="3" borderId="34" xfId="0" applyNumberFormat="1" applyFill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0" fillId="3" borderId="19" xfId="0" applyNumberFormat="1" applyFill="1" applyBorder="1" applyAlignment="1">
      <alignment horizontal="center"/>
    </xf>
    <xf numFmtId="2" fontId="11" fillId="3" borderId="35" xfId="0" applyNumberFormat="1" applyFont="1" applyFill="1" applyBorder="1" applyAlignment="1">
      <alignment horizontal="center"/>
    </xf>
    <xf numFmtId="0" fontId="12" fillId="3" borderId="45" xfId="0" applyFont="1" applyFill="1" applyBorder="1"/>
    <xf numFmtId="0" fontId="11" fillId="3" borderId="43" xfId="0" applyFont="1" applyFill="1" applyBorder="1"/>
    <xf numFmtId="0" fontId="11" fillId="3" borderId="2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2" fontId="11" fillId="3" borderId="34" xfId="0" applyNumberFormat="1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 wrapText="1"/>
    </xf>
    <xf numFmtId="0" fontId="11" fillId="3" borderId="2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/>
    </xf>
    <xf numFmtId="0" fontId="11" fillId="0" borderId="32" xfId="0" applyFont="1" applyBorder="1"/>
    <xf numFmtId="0" fontId="11" fillId="2" borderId="14" xfId="0" applyFont="1" applyFill="1" applyBorder="1" applyAlignment="1">
      <alignment horizontal="center"/>
    </xf>
    <xf numFmtId="0" fontId="13" fillId="0" borderId="14" xfId="0" applyFont="1" applyBorder="1" applyAlignment="1">
      <alignment horizontal="center"/>
    </xf>
    <xf numFmtId="2" fontId="11" fillId="0" borderId="33" xfId="0" applyNumberFormat="1" applyFont="1" applyBorder="1" applyAlignment="1">
      <alignment horizontal="center"/>
    </xf>
    <xf numFmtId="0" fontId="11" fillId="0" borderId="43" xfId="0" applyFont="1" applyBorder="1"/>
    <xf numFmtId="0" fontId="11" fillId="2" borderId="2" xfId="0" applyFont="1" applyFill="1" applyBorder="1" applyAlignment="1">
      <alignment horizontal="center"/>
    </xf>
    <xf numFmtId="2" fontId="11" fillId="3" borderId="22" xfId="0" applyNumberFormat="1" applyFont="1" applyFill="1" applyBorder="1" applyAlignment="1">
      <alignment horizontal="center"/>
    </xf>
    <xf numFmtId="2" fontId="11" fillId="3" borderId="24" xfId="0" applyNumberFormat="1" applyFont="1" applyFill="1" applyBorder="1" applyAlignment="1">
      <alignment horizontal="center"/>
    </xf>
    <xf numFmtId="0" fontId="11" fillId="3" borderId="32" xfId="0" applyFont="1" applyFill="1" applyBorder="1"/>
    <xf numFmtId="0" fontId="11" fillId="2" borderId="8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2" fontId="11" fillId="0" borderId="39" xfId="0" applyNumberFormat="1" applyFont="1" applyBorder="1" applyAlignment="1">
      <alignment horizontal="center"/>
    </xf>
    <xf numFmtId="2" fontId="11" fillId="3" borderId="23" xfId="0" applyNumberFormat="1" applyFont="1" applyFill="1" applyBorder="1" applyAlignment="1">
      <alignment horizontal="center"/>
    </xf>
    <xf numFmtId="0" fontId="11" fillId="3" borderId="43" xfId="0" applyFont="1" applyFill="1" applyBorder="1" applyAlignment="1">
      <alignment vertical="center"/>
    </xf>
    <xf numFmtId="0" fontId="11" fillId="3" borderId="8" xfId="0" applyFont="1" applyFill="1" applyBorder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11" fillId="3" borderId="51" xfId="0" applyFont="1" applyFill="1" applyBorder="1"/>
    <xf numFmtId="2" fontId="11" fillId="3" borderId="39" xfId="0" applyNumberFormat="1" applyFont="1" applyFill="1" applyBorder="1" applyAlignment="1">
      <alignment horizontal="center"/>
    </xf>
    <xf numFmtId="2" fontId="5" fillId="0" borderId="36" xfId="0" applyNumberFormat="1" applyFont="1" applyBorder="1" applyAlignment="1">
      <alignment horizontal="center"/>
    </xf>
    <xf numFmtId="2" fontId="5" fillId="0" borderId="37" xfId="0" applyNumberFormat="1" applyFont="1" applyBorder="1" applyAlignment="1">
      <alignment horizontal="center"/>
    </xf>
    <xf numFmtId="0" fontId="5" fillId="0" borderId="19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43" xfId="0" applyBorder="1" applyAlignment="1">
      <alignment horizontal="center"/>
    </xf>
    <xf numFmtId="0" fontId="1" fillId="3" borderId="20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3" fillId="0" borderId="4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0" xfId="0" applyFont="1" applyAlignment="1">
      <alignment horizontal="center"/>
    </xf>
    <xf numFmtId="2" fontId="0" fillId="4" borderId="2" xfId="0" applyNumberFormat="1" applyFill="1" applyBorder="1" applyAlignment="1">
      <alignment horizontal="center"/>
    </xf>
    <xf numFmtId="2" fontId="0" fillId="4" borderId="22" xfId="0" applyNumberFormat="1" applyFill="1" applyBorder="1" applyAlignment="1">
      <alignment horizontal="center"/>
    </xf>
    <xf numFmtId="2" fontId="0" fillId="4" borderId="43" xfId="0" applyNumberFormat="1" applyFill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2" fontId="9" fillId="0" borderId="22" xfId="0" applyNumberFormat="1" applyFont="1" applyBorder="1" applyAlignment="1">
      <alignment horizontal="center"/>
    </xf>
    <xf numFmtId="2" fontId="9" fillId="0" borderId="43" xfId="0" applyNumberFormat="1" applyFont="1" applyBorder="1" applyAlignment="1">
      <alignment horizontal="center"/>
    </xf>
    <xf numFmtId="0" fontId="0" fillId="0" borderId="3" xfId="0" applyBorder="1" applyAlignment="1">
      <alignment horizontal="righ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5"/>
  <sheetViews>
    <sheetView tabSelected="1" workbookViewId="0">
      <selection activeCell="L9" sqref="L9"/>
    </sheetView>
  </sheetViews>
  <sheetFormatPr defaultRowHeight="12.75" x14ac:dyDescent="0.2"/>
  <cols>
    <col min="1" max="1" width="7.5703125" customWidth="1"/>
    <col min="2" max="2" width="34.7109375" customWidth="1"/>
    <col min="3" max="3" width="9.28515625" customWidth="1"/>
    <col min="4" max="4" width="25.5703125" customWidth="1"/>
    <col min="5" max="5" width="10" customWidth="1"/>
    <col min="6" max="6" width="12" customWidth="1"/>
    <col min="7" max="7" width="13.5703125" customWidth="1"/>
    <col min="8" max="8" width="14.28515625" customWidth="1"/>
    <col min="9" max="9" width="0.140625" customWidth="1"/>
    <col min="10" max="10" width="14" hidden="1" customWidth="1"/>
    <col min="11" max="11" width="10.5703125" bestFit="1" customWidth="1"/>
  </cols>
  <sheetData>
    <row r="1" spans="1:10" x14ac:dyDescent="0.2">
      <c r="G1" s="41"/>
    </row>
    <row r="2" spans="1:10" x14ac:dyDescent="0.2">
      <c r="A2" s="62" t="s">
        <v>102</v>
      </c>
      <c r="B2" s="62"/>
      <c r="C2" s="62"/>
      <c r="D2" s="62"/>
      <c r="E2" s="62"/>
      <c r="F2" s="62"/>
      <c r="G2" s="62"/>
      <c r="H2" s="62"/>
    </row>
    <row r="3" spans="1:10" ht="13.5" thickBot="1" x14ac:dyDescent="0.25">
      <c r="A3" s="1"/>
      <c r="B3" s="1"/>
      <c r="C3" s="1"/>
      <c r="D3" s="1"/>
      <c r="E3" s="1"/>
      <c r="F3" s="1"/>
      <c r="G3" s="1"/>
      <c r="H3" s="234" t="s">
        <v>104</v>
      </c>
    </row>
    <row r="4" spans="1:10" ht="18.75" customHeight="1" thickBot="1" x14ac:dyDescent="0.25">
      <c r="A4" s="3"/>
      <c r="B4" s="29"/>
      <c r="C4" s="209" t="s">
        <v>45</v>
      </c>
      <c r="D4" s="10" t="s">
        <v>0</v>
      </c>
      <c r="E4" s="212" t="s">
        <v>54</v>
      </c>
      <c r="F4" s="219" t="s">
        <v>103</v>
      </c>
      <c r="G4" s="225" t="s">
        <v>83</v>
      </c>
      <c r="H4" s="226"/>
      <c r="I4" s="199" t="s">
        <v>97</v>
      </c>
      <c r="J4" s="199" t="s">
        <v>98</v>
      </c>
    </row>
    <row r="5" spans="1:10" ht="12.75" customHeight="1" x14ac:dyDescent="0.2">
      <c r="A5" s="20" t="s">
        <v>3</v>
      </c>
      <c r="B5" s="30" t="s">
        <v>29</v>
      </c>
      <c r="C5" s="210"/>
      <c r="D5" s="11" t="s">
        <v>1</v>
      </c>
      <c r="E5" s="213"/>
      <c r="F5" s="220"/>
      <c r="G5" s="219" t="s">
        <v>81</v>
      </c>
      <c r="H5" s="222" t="s">
        <v>82</v>
      </c>
      <c r="I5" s="200"/>
      <c r="J5" s="200"/>
    </row>
    <row r="6" spans="1:10" x14ac:dyDescent="0.2">
      <c r="A6" s="20" t="s">
        <v>4</v>
      </c>
      <c r="B6" s="19"/>
      <c r="C6" s="210"/>
      <c r="D6" s="11" t="s">
        <v>2</v>
      </c>
      <c r="E6" s="213"/>
      <c r="F6" s="220"/>
      <c r="G6" s="220"/>
      <c r="H6" s="223"/>
      <c r="I6" s="200"/>
      <c r="J6" s="200"/>
    </row>
    <row r="7" spans="1:10" ht="13.5" thickBot="1" x14ac:dyDescent="0.25">
      <c r="A7" s="20"/>
      <c r="B7" s="2"/>
      <c r="C7" s="211"/>
      <c r="D7" s="12"/>
      <c r="E7" s="214"/>
      <c r="F7" s="221"/>
      <c r="G7" s="221"/>
      <c r="H7" s="224"/>
      <c r="I7" s="201"/>
      <c r="J7" s="201"/>
    </row>
    <row r="8" spans="1:10" ht="18" customHeight="1" thickBot="1" x14ac:dyDescent="0.25">
      <c r="A8" s="132"/>
      <c r="B8" s="127" t="s">
        <v>26</v>
      </c>
      <c r="C8" s="128"/>
      <c r="D8" s="129"/>
      <c r="E8" s="130"/>
      <c r="F8" s="128"/>
      <c r="G8" s="131"/>
      <c r="H8" s="131"/>
      <c r="I8" s="156"/>
      <c r="J8" s="158"/>
    </row>
    <row r="9" spans="1:10" ht="19.5" customHeight="1" x14ac:dyDescent="0.2">
      <c r="A9" s="205">
        <v>1</v>
      </c>
      <c r="B9" s="207" t="s">
        <v>52</v>
      </c>
      <c r="C9" s="126">
        <v>1</v>
      </c>
      <c r="D9" s="83" t="s">
        <v>47</v>
      </c>
      <c r="E9" s="69">
        <v>0</v>
      </c>
      <c r="F9" s="87">
        <v>77000</v>
      </c>
      <c r="G9" s="88">
        <f>SUM(E9:F9)</f>
        <v>77000</v>
      </c>
      <c r="H9" s="88"/>
      <c r="I9" s="165">
        <v>76000</v>
      </c>
      <c r="J9" s="169">
        <v>77000</v>
      </c>
    </row>
    <row r="10" spans="1:10" ht="26.25" customHeight="1" thickBot="1" x14ac:dyDescent="0.25">
      <c r="A10" s="205"/>
      <c r="B10" s="207"/>
      <c r="C10" s="86">
        <v>1</v>
      </c>
      <c r="D10" s="81" t="s">
        <v>93</v>
      </c>
      <c r="E10" s="75"/>
      <c r="F10" s="87">
        <v>12500</v>
      </c>
      <c r="G10" s="88">
        <f>SUM(E10:F10)</f>
        <v>12500</v>
      </c>
      <c r="H10" s="137"/>
      <c r="I10" s="166">
        <v>10000</v>
      </c>
      <c r="J10" s="166">
        <v>11000</v>
      </c>
    </row>
    <row r="11" spans="1:10" ht="26.25" customHeight="1" x14ac:dyDescent="0.2">
      <c r="A11" s="205"/>
      <c r="B11" s="207"/>
      <c r="C11" s="126">
        <v>1</v>
      </c>
      <c r="D11" s="162" t="s">
        <v>101</v>
      </c>
      <c r="E11" s="69">
        <v>0</v>
      </c>
      <c r="F11" s="87">
        <v>180000</v>
      </c>
      <c r="G11" s="88">
        <f>SUM(E11:F11)</f>
        <v>180000</v>
      </c>
      <c r="H11" s="88"/>
      <c r="I11" s="165">
        <v>180000</v>
      </c>
      <c r="J11" s="169">
        <v>181000</v>
      </c>
    </row>
    <row r="12" spans="1:10" ht="23.25" customHeight="1" x14ac:dyDescent="0.2">
      <c r="A12" s="206"/>
      <c r="B12" s="208"/>
      <c r="C12" s="86">
        <v>6</v>
      </c>
      <c r="D12" s="81" t="s">
        <v>94</v>
      </c>
      <c r="E12" s="75">
        <v>739.59</v>
      </c>
      <c r="F12" s="87">
        <v>14000</v>
      </c>
      <c r="G12" s="88">
        <f>SUM(E12:F12)</f>
        <v>14739.59</v>
      </c>
      <c r="H12" s="137"/>
      <c r="I12" s="166">
        <v>8000</v>
      </c>
      <c r="J12" s="166">
        <v>9000</v>
      </c>
    </row>
    <row r="13" spans="1:10" ht="27.75" customHeight="1" x14ac:dyDescent="0.2">
      <c r="A13" s="120">
        <v>2</v>
      </c>
      <c r="B13" s="103" t="s">
        <v>99</v>
      </c>
      <c r="C13" s="89">
        <v>10</v>
      </c>
      <c r="D13" s="76" t="s">
        <v>57</v>
      </c>
      <c r="E13" s="69"/>
      <c r="F13" s="87">
        <v>173000</v>
      </c>
      <c r="G13" s="88">
        <f t="shared" ref="G13:G71" si="0">SUM(E13:F13)</f>
        <v>173000</v>
      </c>
      <c r="H13" s="137">
        <v>87700</v>
      </c>
      <c r="I13" s="166">
        <v>173000</v>
      </c>
      <c r="J13" s="166">
        <v>173000</v>
      </c>
    </row>
    <row r="14" spans="1:10" ht="17.25" customHeight="1" x14ac:dyDescent="0.2">
      <c r="A14" s="120"/>
      <c r="B14" s="103"/>
      <c r="C14" s="89">
        <v>8</v>
      </c>
      <c r="D14" s="68" t="s">
        <v>47</v>
      </c>
      <c r="E14" s="69"/>
      <c r="F14" s="87"/>
      <c r="G14" s="88">
        <f t="shared" si="0"/>
        <v>0</v>
      </c>
      <c r="H14" s="137"/>
      <c r="I14" s="166"/>
      <c r="J14" s="166"/>
    </row>
    <row r="15" spans="1:10" ht="17.25" customHeight="1" x14ac:dyDescent="0.2">
      <c r="A15" s="120">
        <v>3</v>
      </c>
      <c r="B15" s="103" t="s">
        <v>65</v>
      </c>
      <c r="C15" s="89">
        <v>8</v>
      </c>
      <c r="D15" s="76" t="s">
        <v>22</v>
      </c>
      <c r="E15" s="69">
        <v>3769.25</v>
      </c>
      <c r="F15" s="87">
        <v>19000</v>
      </c>
      <c r="G15" s="88">
        <f t="shared" si="0"/>
        <v>22769.25</v>
      </c>
      <c r="H15" s="137"/>
      <c r="I15" s="166">
        <v>20000</v>
      </c>
      <c r="J15" s="166">
        <v>21000</v>
      </c>
    </row>
    <row r="16" spans="1:10" ht="17.25" customHeight="1" x14ac:dyDescent="0.2">
      <c r="A16" s="120"/>
      <c r="B16" s="103"/>
      <c r="C16" s="89">
        <v>8</v>
      </c>
      <c r="D16" s="68" t="s">
        <v>47</v>
      </c>
      <c r="E16" s="69"/>
      <c r="F16" s="87">
        <v>500</v>
      </c>
      <c r="G16" s="88">
        <f t="shared" si="0"/>
        <v>500</v>
      </c>
      <c r="H16" s="137"/>
      <c r="I16" s="166">
        <v>500</v>
      </c>
      <c r="J16" s="166">
        <v>500</v>
      </c>
    </row>
    <row r="17" spans="1:10" ht="17.25" customHeight="1" x14ac:dyDescent="0.2">
      <c r="A17" s="120"/>
      <c r="B17" s="103"/>
      <c r="C17" s="89">
        <v>8</v>
      </c>
      <c r="D17" s="68" t="s">
        <v>46</v>
      </c>
      <c r="E17" s="69"/>
      <c r="F17" s="87">
        <v>500</v>
      </c>
      <c r="G17" s="88">
        <f t="shared" si="0"/>
        <v>500</v>
      </c>
      <c r="H17" s="137"/>
      <c r="I17" s="166">
        <v>500</v>
      </c>
      <c r="J17" s="166">
        <v>500</v>
      </c>
    </row>
    <row r="18" spans="1:10" ht="12.75" customHeight="1" x14ac:dyDescent="0.2">
      <c r="A18" s="120">
        <v>4</v>
      </c>
      <c r="B18" s="102" t="s">
        <v>39</v>
      </c>
      <c r="C18" s="86">
        <v>7</v>
      </c>
      <c r="D18" s="68" t="s">
        <v>51</v>
      </c>
      <c r="E18" s="69">
        <v>9860</v>
      </c>
      <c r="F18" s="87">
        <v>16000</v>
      </c>
      <c r="G18" s="88">
        <f t="shared" si="0"/>
        <v>25860</v>
      </c>
      <c r="H18" s="137">
        <v>15760</v>
      </c>
      <c r="I18" s="60">
        <v>16000</v>
      </c>
      <c r="J18" s="60">
        <v>16000</v>
      </c>
    </row>
    <row r="19" spans="1:10" x14ac:dyDescent="0.2">
      <c r="A19" s="120">
        <v>5</v>
      </c>
      <c r="B19" s="102" t="s">
        <v>85</v>
      </c>
      <c r="C19" s="86">
        <v>8</v>
      </c>
      <c r="D19" s="68" t="s">
        <v>22</v>
      </c>
      <c r="E19" s="69"/>
      <c r="F19" s="87">
        <v>60000</v>
      </c>
      <c r="G19" s="88">
        <f t="shared" si="0"/>
        <v>60000</v>
      </c>
      <c r="H19" s="137"/>
      <c r="I19" s="60">
        <v>62000</v>
      </c>
      <c r="J19" s="60">
        <v>64000</v>
      </c>
    </row>
    <row r="20" spans="1:10" x14ac:dyDescent="0.2">
      <c r="A20" s="120">
        <v>6</v>
      </c>
      <c r="B20" s="102" t="s">
        <v>75</v>
      </c>
      <c r="C20" s="86">
        <v>8</v>
      </c>
      <c r="D20" s="68" t="s">
        <v>22</v>
      </c>
      <c r="E20" s="69">
        <v>1966.59</v>
      </c>
      <c r="F20" s="87">
        <v>12000</v>
      </c>
      <c r="G20" s="88">
        <f t="shared" si="0"/>
        <v>13966.59</v>
      </c>
      <c r="H20" s="137"/>
      <c r="I20" s="60">
        <v>12000</v>
      </c>
      <c r="J20" s="60">
        <v>12000</v>
      </c>
    </row>
    <row r="21" spans="1:10" ht="24.75" customHeight="1" x14ac:dyDescent="0.2">
      <c r="A21" s="120">
        <v>7</v>
      </c>
      <c r="B21" s="104" t="s">
        <v>59</v>
      </c>
      <c r="C21" s="86">
        <v>8</v>
      </c>
      <c r="D21" s="68" t="s">
        <v>23</v>
      </c>
      <c r="E21" s="69">
        <v>71347.59</v>
      </c>
      <c r="F21" s="87">
        <v>150000</v>
      </c>
      <c r="G21" s="88">
        <f t="shared" si="0"/>
        <v>221347.59</v>
      </c>
      <c r="H21" s="137">
        <v>55000</v>
      </c>
      <c r="I21" s="60">
        <v>150000</v>
      </c>
      <c r="J21" s="60">
        <v>150000</v>
      </c>
    </row>
    <row r="22" spans="1:10" x14ac:dyDescent="0.2">
      <c r="A22" s="120">
        <v>8</v>
      </c>
      <c r="B22" s="102" t="s">
        <v>21</v>
      </c>
      <c r="C22" s="86">
        <v>8</v>
      </c>
      <c r="D22" s="77" t="s">
        <v>22</v>
      </c>
      <c r="E22" s="78"/>
      <c r="F22" s="90">
        <v>4000</v>
      </c>
      <c r="G22" s="88">
        <f t="shared" si="0"/>
        <v>4000</v>
      </c>
      <c r="H22" s="138"/>
      <c r="I22" s="60">
        <v>4000</v>
      </c>
      <c r="J22" s="60">
        <v>4000</v>
      </c>
    </row>
    <row r="23" spans="1:10" x14ac:dyDescent="0.2">
      <c r="A23" s="120">
        <v>9</v>
      </c>
      <c r="B23" s="94" t="s">
        <v>76</v>
      </c>
      <c r="C23" s="91">
        <v>8</v>
      </c>
      <c r="D23" s="68" t="s">
        <v>77</v>
      </c>
      <c r="E23" s="79">
        <v>42069.15</v>
      </c>
      <c r="F23" s="71">
        <v>584500</v>
      </c>
      <c r="G23" s="88">
        <f t="shared" si="0"/>
        <v>626569.15</v>
      </c>
      <c r="H23" s="138">
        <v>305000</v>
      </c>
      <c r="I23" s="166">
        <v>584500</v>
      </c>
      <c r="J23" s="166">
        <v>584500</v>
      </c>
    </row>
    <row r="24" spans="1:10" x14ac:dyDescent="0.2">
      <c r="A24" s="120"/>
      <c r="B24" s="94"/>
      <c r="C24" s="91">
        <v>8</v>
      </c>
      <c r="D24" s="68" t="s">
        <v>47</v>
      </c>
      <c r="E24" s="79"/>
      <c r="F24" s="87">
        <v>9500</v>
      </c>
      <c r="G24" s="88">
        <f t="shared" si="0"/>
        <v>9500</v>
      </c>
      <c r="H24" s="138"/>
      <c r="I24" s="166">
        <v>9500</v>
      </c>
      <c r="J24" s="166">
        <v>9500</v>
      </c>
    </row>
    <row r="25" spans="1:10" x14ac:dyDescent="0.2">
      <c r="A25" s="120">
        <v>10</v>
      </c>
      <c r="B25" s="94" t="s">
        <v>31</v>
      </c>
      <c r="C25" s="91">
        <v>9</v>
      </c>
      <c r="D25" s="80" t="s">
        <v>53</v>
      </c>
      <c r="E25" s="78"/>
      <c r="F25" s="87"/>
      <c r="G25" s="88">
        <f t="shared" si="0"/>
        <v>0</v>
      </c>
      <c r="H25" s="137"/>
      <c r="I25" s="166"/>
      <c r="J25" s="166"/>
    </row>
    <row r="26" spans="1:10" x14ac:dyDescent="0.2">
      <c r="A26" s="120"/>
      <c r="B26" s="94"/>
      <c r="C26" s="91">
        <v>9</v>
      </c>
      <c r="D26" s="68" t="s">
        <v>46</v>
      </c>
      <c r="E26" s="79">
        <v>2250.44</v>
      </c>
      <c r="F26" s="87">
        <v>11000</v>
      </c>
      <c r="G26" s="88">
        <f t="shared" si="0"/>
        <v>13250.44</v>
      </c>
      <c r="H26" s="137"/>
      <c r="I26" s="166">
        <v>11000</v>
      </c>
      <c r="J26" s="166">
        <v>11000</v>
      </c>
    </row>
    <row r="27" spans="1:10" x14ac:dyDescent="0.2">
      <c r="A27" s="120"/>
      <c r="B27" s="94"/>
      <c r="C27" s="91">
        <v>9</v>
      </c>
      <c r="D27" s="68" t="s">
        <v>47</v>
      </c>
      <c r="E27" s="79"/>
      <c r="F27" s="87"/>
      <c r="G27" s="88">
        <f t="shared" si="0"/>
        <v>0</v>
      </c>
      <c r="H27" s="137"/>
      <c r="I27" s="166"/>
      <c r="J27" s="166"/>
    </row>
    <row r="28" spans="1:10" x14ac:dyDescent="0.2">
      <c r="A28" s="120"/>
      <c r="B28" s="94"/>
      <c r="C28" s="91"/>
      <c r="D28" s="68" t="s">
        <v>41</v>
      </c>
      <c r="E28" s="79">
        <v>3002.69</v>
      </c>
      <c r="F28" s="87">
        <v>23000</v>
      </c>
      <c r="G28" s="88">
        <f t="shared" si="0"/>
        <v>26002.69</v>
      </c>
      <c r="H28" s="137">
        <v>4120</v>
      </c>
      <c r="I28" s="166">
        <v>23000</v>
      </c>
      <c r="J28" s="166">
        <v>23000</v>
      </c>
    </row>
    <row r="29" spans="1:10" x14ac:dyDescent="0.2">
      <c r="A29" s="120">
        <v>11</v>
      </c>
      <c r="B29" s="102" t="s">
        <v>40</v>
      </c>
      <c r="C29" s="86">
        <v>9</v>
      </c>
      <c r="D29" s="68" t="s">
        <v>46</v>
      </c>
      <c r="E29" s="79">
        <v>2071.33</v>
      </c>
      <c r="F29" s="87">
        <v>9000</v>
      </c>
      <c r="G29" s="88">
        <f t="shared" si="0"/>
        <v>11071.33</v>
      </c>
      <c r="H29" s="137"/>
      <c r="I29" s="166">
        <v>9000</v>
      </c>
      <c r="J29" s="166">
        <v>10000</v>
      </c>
    </row>
    <row r="30" spans="1:10" x14ac:dyDescent="0.2">
      <c r="A30" s="120"/>
      <c r="B30" s="102"/>
      <c r="C30" s="86">
        <v>9</v>
      </c>
      <c r="D30" s="68" t="s">
        <v>47</v>
      </c>
      <c r="E30" s="79"/>
      <c r="F30" s="87"/>
      <c r="G30" s="88">
        <f t="shared" si="0"/>
        <v>0</v>
      </c>
      <c r="H30" s="137"/>
      <c r="I30" s="166"/>
      <c r="J30" s="166"/>
    </row>
    <row r="31" spans="1:10" x14ac:dyDescent="0.2">
      <c r="A31" s="120"/>
      <c r="B31" s="102"/>
      <c r="C31" s="86"/>
      <c r="D31" s="68" t="s">
        <v>41</v>
      </c>
      <c r="E31" s="79">
        <v>1138.51</v>
      </c>
      <c r="F31" s="87">
        <v>12000</v>
      </c>
      <c r="G31" s="88">
        <f t="shared" si="0"/>
        <v>13138.51</v>
      </c>
      <c r="H31" s="137"/>
      <c r="I31" s="166">
        <v>12000</v>
      </c>
      <c r="J31" s="166">
        <v>12000</v>
      </c>
    </row>
    <row r="32" spans="1:10" x14ac:dyDescent="0.2">
      <c r="A32" s="120">
        <v>12</v>
      </c>
      <c r="B32" s="102" t="s">
        <v>38</v>
      </c>
      <c r="C32" s="86">
        <v>9</v>
      </c>
      <c r="D32" s="68" t="s">
        <v>47</v>
      </c>
      <c r="E32" s="79">
        <v>2215</v>
      </c>
      <c r="F32" s="87">
        <v>10350</v>
      </c>
      <c r="G32" s="88">
        <f t="shared" si="0"/>
        <v>12565</v>
      </c>
      <c r="H32" s="137">
        <v>2000</v>
      </c>
      <c r="I32" s="166">
        <v>10350</v>
      </c>
      <c r="J32" s="166">
        <v>10350</v>
      </c>
    </row>
    <row r="33" spans="1:10" x14ac:dyDescent="0.2">
      <c r="A33" s="120"/>
      <c r="B33" s="102"/>
      <c r="C33" s="86">
        <v>9</v>
      </c>
      <c r="D33" s="68" t="s">
        <v>53</v>
      </c>
      <c r="E33" s="79"/>
      <c r="F33" s="71">
        <v>500</v>
      </c>
      <c r="G33" s="88">
        <f t="shared" si="0"/>
        <v>500</v>
      </c>
      <c r="H33" s="137"/>
      <c r="I33" s="166">
        <v>500</v>
      </c>
      <c r="J33" s="166">
        <v>500</v>
      </c>
    </row>
    <row r="34" spans="1:10" x14ac:dyDescent="0.2">
      <c r="A34" s="120"/>
      <c r="B34" s="102"/>
      <c r="C34" s="86"/>
      <c r="D34" s="68" t="s">
        <v>92</v>
      </c>
      <c r="E34" s="79">
        <v>4521.3</v>
      </c>
      <c r="F34" s="87">
        <v>21250</v>
      </c>
      <c r="G34" s="88">
        <f t="shared" si="0"/>
        <v>25771.3</v>
      </c>
      <c r="H34" s="137"/>
      <c r="I34" s="166">
        <v>21250</v>
      </c>
      <c r="J34" s="166">
        <v>21250</v>
      </c>
    </row>
    <row r="35" spans="1:10" ht="12.75" customHeight="1" x14ac:dyDescent="0.2">
      <c r="A35" s="120">
        <v>13</v>
      </c>
      <c r="B35" s="102" t="s">
        <v>32</v>
      </c>
      <c r="C35" s="86">
        <v>9</v>
      </c>
      <c r="D35" s="68" t="s">
        <v>46</v>
      </c>
      <c r="E35" s="82">
        <v>352.09</v>
      </c>
      <c r="F35" s="87">
        <v>50000</v>
      </c>
      <c r="G35" s="88">
        <f t="shared" si="0"/>
        <v>50352.09</v>
      </c>
      <c r="H35" s="137">
        <v>45000</v>
      </c>
      <c r="I35" s="166">
        <v>55000</v>
      </c>
      <c r="J35" s="166">
        <v>57000</v>
      </c>
    </row>
    <row r="36" spans="1:10" ht="12.75" customHeight="1" x14ac:dyDescent="0.2">
      <c r="A36" s="120"/>
      <c r="B36" s="102"/>
      <c r="C36" s="86">
        <v>9</v>
      </c>
      <c r="D36" s="68" t="s">
        <v>47</v>
      </c>
      <c r="E36" s="82"/>
      <c r="F36" s="87">
        <v>1000</v>
      </c>
      <c r="G36" s="88">
        <f t="shared" si="0"/>
        <v>1000</v>
      </c>
      <c r="H36" s="137"/>
      <c r="I36" s="166">
        <v>1500</v>
      </c>
      <c r="J36" s="166">
        <v>1500</v>
      </c>
    </row>
    <row r="37" spans="1:10" ht="12.75" customHeight="1" x14ac:dyDescent="0.2">
      <c r="A37" s="120"/>
      <c r="B37" s="102"/>
      <c r="C37" s="86"/>
      <c r="D37" s="68" t="s">
        <v>91</v>
      </c>
      <c r="E37" s="82"/>
      <c r="F37" s="87"/>
      <c r="G37" s="88">
        <f t="shared" si="0"/>
        <v>0</v>
      </c>
      <c r="H37" s="137"/>
      <c r="I37" s="166"/>
      <c r="J37" s="166"/>
    </row>
    <row r="38" spans="1:10" ht="12.75" customHeight="1" x14ac:dyDescent="0.2">
      <c r="A38" s="120"/>
      <c r="B38" s="102"/>
      <c r="C38" s="86">
        <v>9</v>
      </c>
      <c r="D38" s="81" t="s">
        <v>48</v>
      </c>
      <c r="E38" s="82"/>
      <c r="F38" s="87">
        <v>105000</v>
      </c>
      <c r="G38" s="88">
        <f t="shared" si="0"/>
        <v>105000</v>
      </c>
      <c r="H38" s="137"/>
      <c r="I38" s="166">
        <v>120000</v>
      </c>
      <c r="J38" s="166">
        <v>125000</v>
      </c>
    </row>
    <row r="39" spans="1:10" ht="12.75" customHeight="1" x14ac:dyDescent="0.2">
      <c r="A39" s="120"/>
      <c r="B39" s="102"/>
      <c r="C39" s="86">
        <v>9</v>
      </c>
      <c r="D39" s="81" t="s">
        <v>80</v>
      </c>
      <c r="E39" s="82"/>
      <c r="F39" s="87">
        <v>500</v>
      </c>
      <c r="G39" s="88">
        <f t="shared" si="0"/>
        <v>500</v>
      </c>
      <c r="H39" s="137"/>
      <c r="I39" s="166">
        <v>500</v>
      </c>
      <c r="J39" s="166">
        <v>500</v>
      </c>
    </row>
    <row r="40" spans="1:10" ht="12.75" customHeight="1" x14ac:dyDescent="0.2">
      <c r="A40" s="120"/>
      <c r="B40" s="102"/>
      <c r="C40" s="86">
        <v>9</v>
      </c>
      <c r="D40" s="81" t="s">
        <v>49</v>
      </c>
      <c r="E40" s="82"/>
      <c r="F40" s="87">
        <v>2500</v>
      </c>
      <c r="G40" s="88">
        <v>2500</v>
      </c>
      <c r="H40" s="137"/>
      <c r="I40" s="166">
        <v>3000</v>
      </c>
      <c r="J40" s="166">
        <v>3000</v>
      </c>
    </row>
    <row r="41" spans="1:10" x14ac:dyDescent="0.2">
      <c r="A41" s="120">
        <v>14</v>
      </c>
      <c r="B41" s="102" t="s">
        <v>79</v>
      </c>
      <c r="C41" s="86">
        <v>9</v>
      </c>
      <c r="D41" s="68" t="s">
        <v>47</v>
      </c>
      <c r="E41" s="82"/>
      <c r="F41" s="87">
        <v>100</v>
      </c>
      <c r="G41" s="88">
        <f t="shared" si="0"/>
        <v>100</v>
      </c>
      <c r="H41" s="137"/>
      <c r="I41" s="166">
        <v>100</v>
      </c>
      <c r="J41" s="166">
        <v>100</v>
      </c>
    </row>
    <row r="42" spans="1:10" x14ac:dyDescent="0.2">
      <c r="A42" s="120"/>
      <c r="B42" s="102"/>
      <c r="C42" s="86">
        <v>9</v>
      </c>
      <c r="D42" s="81" t="s">
        <v>53</v>
      </c>
      <c r="E42" s="82"/>
      <c r="F42" s="87">
        <v>100</v>
      </c>
      <c r="G42" s="88">
        <f t="shared" si="0"/>
        <v>100</v>
      </c>
      <c r="H42" s="137"/>
      <c r="I42" s="166">
        <v>100</v>
      </c>
      <c r="J42" s="166">
        <v>100</v>
      </c>
    </row>
    <row r="43" spans="1:10" x14ac:dyDescent="0.2">
      <c r="A43" s="120"/>
      <c r="B43" s="102"/>
      <c r="C43" s="86"/>
      <c r="D43" s="81" t="s">
        <v>41</v>
      </c>
      <c r="E43" s="82">
        <v>4505</v>
      </c>
      <c r="F43" s="87">
        <v>12000</v>
      </c>
      <c r="G43" s="88">
        <f t="shared" si="0"/>
        <v>16505</v>
      </c>
      <c r="H43" s="137"/>
      <c r="I43" s="60">
        <v>12000</v>
      </c>
      <c r="J43" s="60">
        <v>12000</v>
      </c>
    </row>
    <row r="44" spans="1:10" x14ac:dyDescent="0.2">
      <c r="A44" s="120">
        <v>15</v>
      </c>
      <c r="B44" s="102" t="s">
        <v>42</v>
      </c>
      <c r="C44" s="86">
        <v>9</v>
      </c>
      <c r="D44" s="68" t="s">
        <v>53</v>
      </c>
      <c r="E44" s="82"/>
      <c r="F44" s="87"/>
      <c r="G44" s="88">
        <f t="shared" si="0"/>
        <v>0</v>
      </c>
      <c r="H44" s="137"/>
      <c r="I44" s="60"/>
      <c r="J44" s="60"/>
    </row>
    <row r="45" spans="1:10" x14ac:dyDescent="0.2">
      <c r="A45" s="120"/>
      <c r="B45" s="102"/>
      <c r="C45" s="86">
        <v>9</v>
      </c>
      <c r="D45" s="68" t="s">
        <v>47</v>
      </c>
      <c r="E45" s="79"/>
      <c r="F45" s="87"/>
      <c r="G45" s="88">
        <f t="shared" si="0"/>
        <v>0</v>
      </c>
      <c r="H45" s="137"/>
      <c r="I45" s="60"/>
      <c r="J45" s="60"/>
    </row>
    <row r="46" spans="1:10" x14ac:dyDescent="0.2">
      <c r="A46" s="120"/>
      <c r="B46" s="102"/>
      <c r="C46" s="86">
        <v>9</v>
      </c>
      <c r="D46" s="68" t="s">
        <v>46</v>
      </c>
      <c r="E46" s="79"/>
      <c r="F46" s="87">
        <v>1800</v>
      </c>
      <c r="G46" s="88">
        <f t="shared" si="0"/>
        <v>1800</v>
      </c>
      <c r="H46" s="137"/>
      <c r="I46" s="60">
        <v>2000</v>
      </c>
      <c r="J46" s="60">
        <v>2000</v>
      </c>
    </row>
    <row r="47" spans="1:10" x14ac:dyDescent="0.2">
      <c r="A47" s="120"/>
      <c r="B47" s="102"/>
      <c r="C47" s="86"/>
      <c r="D47" s="68" t="s">
        <v>41</v>
      </c>
      <c r="E47" s="160"/>
      <c r="F47" s="87">
        <v>25000</v>
      </c>
      <c r="G47" s="88">
        <f t="shared" si="0"/>
        <v>25000</v>
      </c>
      <c r="H47" s="137"/>
      <c r="I47" s="60">
        <v>30000</v>
      </c>
      <c r="J47" s="60">
        <v>32000</v>
      </c>
    </row>
    <row r="48" spans="1:10" x14ac:dyDescent="0.2">
      <c r="A48" s="120">
        <v>16</v>
      </c>
      <c r="B48" s="172" t="s">
        <v>44</v>
      </c>
      <c r="C48" s="173">
        <v>9</v>
      </c>
      <c r="D48" s="174" t="s">
        <v>46</v>
      </c>
      <c r="E48" s="175">
        <v>107.45</v>
      </c>
      <c r="F48" s="87">
        <v>4000</v>
      </c>
      <c r="G48" s="88">
        <f t="shared" si="0"/>
        <v>4107.45</v>
      </c>
      <c r="H48" s="137"/>
      <c r="I48" s="60">
        <v>4000</v>
      </c>
      <c r="J48" s="60">
        <v>4000</v>
      </c>
    </row>
    <row r="49" spans="1:10" x14ac:dyDescent="0.2">
      <c r="A49" s="120"/>
      <c r="B49" s="172"/>
      <c r="C49" s="173">
        <v>9</v>
      </c>
      <c r="D49" s="174" t="s">
        <v>47</v>
      </c>
      <c r="E49" s="175">
        <v>1045</v>
      </c>
      <c r="F49" s="87">
        <v>3700</v>
      </c>
      <c r="G49" s="88">
        <f t="shared" si="0"/>
        <v>4745</v>
      </c>
      <c r="H49" s="137"/>
      <c r="I49" s="166">
        <v>3700</v>
      </c>
      <c r="J49" s="166">
        <v>3700</v>
      </c>
    </row>
    <row r="50" spans="1:10" x14ac:dyDescent="0.2">
      <c r="A50" s="120"/>
      <c r="B50" s="172"/>
      <c r="C50" s="173">
        <v>9</v>
      </c>
      <c r="D50" s="176" t="s">
        <v>53</v>
      </c>
      <c r="E50" s="175"/>
      <c r="F50" s="87"/>
      <c r="G50" s="88">
        <f t="shared" si="0"/>
        <v>0</v>
      </c>
      <c r="H50" s="137"/>
      <c r="I50" s="166"/>
      <c r="J50" s="166"/>
    </row>
    <row r="51" spans="1:10" x14ac:dyDescent="0.2">
      <c r="A51" s="120"/>
      <c r="B51" s="172"/>
      <c r="C51" s="173"/>
      <c r="D51" s="176" t="s">
        <v>41</v>
      </c>
      <c r="E51" s="175">
        <v>814.83</v>
      </c>
      <c r="F51" s="87">
        <v>4500</v>
      </c>
      <c r="G51" s="88">
        <f t="shared" si="0"/>
        <v>5314.83</v>
      </c>
      <c r="H51" s="137"/>
      <c r="I51" s="166">
        <v>4500</v>
      </c>
      <c r="J51" s="166">
        <v>4500</v>
      </c>
    </row>
    <row r="52" spans="1:10" x14ac:dyDescent="0.2">
      <c r="A52" s="120">
        <v>17</v>
      </c>
      <c r="B52" s="102" t="s">
        <v>96</v>
      </c>
      <c r="C52" s="86">
        <v>9</v>
      </c>
      <c r="D52" s="68" t="s">
        <v>46</v>
      </c>
      <c r="E52" s="79"/>
      <c r="F52" s="87">
        <v>1900</v>
      </c>
      <c r="G52" s="88">
        <f t="shared" si="0"/>
        <v>1900</v>
      </c>
      <c r="H52" s="137"/>
      <c r="I52" s="166">
        <v>1900</v>
      </c>
      <c r="J52" s="166">
        <v>1900</v>
      </c>
    </row>
    <row r="53" spans="1:10" x14ac:dyDescent="0.2">
      <c r="A53" s="120"/>
      <c r="B53" s="102"/>
      <c r="C53" s="86">
        <v>9</v>
      </c>
      <c r="D53" s="68" t="s">
        <v>53</v>
      </c>
      <c r="E53" s="79"/>
      <c r="F53" s="87"/>
      <c r="G53" s="88">
        <f t="shared" si="0"/>
        <v>0</v>
      </c>
      <c r="H53" s="137"/>
      <c r="I53" s="166"/>
      <c r="J53" s="166"/>
    </row>
    <row r="54" spans="1:10" x14ac:dyDescent="0.2">
      <c r="A54" s="120"/>
      <c r="B54" s="102"/>
      <c r="C54" s="86">
        <v>9</v>
      </c>
      <c r="D54" s="68" t="s">
        <v>47</v>
      </c>
      <c r="E54" s="79"/>
      <c r="F54" s="87">
        <v>18</v>
      </c>
      <c r="G54" s="88">
        <f t="shared" si="0"/>
        <v>18</v>
      </c>
      <c r="H54" s="137"/>
      <c r="I54" s="166">
        <v>18</v>
      </c>
      <c r="J54" s="166">
        <v>18</v>
      </c>
    </row>
    <row r="55" spans="1:10" x14ac:dyDescent="0.2">
      <c r="A55" s="120"/>
      <c r="B55" s="102"/>
      <c r="C55" s="86"/>
      <c r="D55" s="68" t="s">
        <v>41</v>
      </c>
      <c r="E55" s="79"/>
      <c r="F55" s="87">
        <v>6700</v>
      </c>
      <c r="G55" s="88">
        <f t="shared" si="0"/>
        <v>6700</v>
      </c>
      <c r="H55" s="137"/>
      <c r="I55" s="166">
        <v>6800</v>
      </c>
      <c r="J55" s="166">
        <v>6800</v>
      </c>
    </row>
    <row r="56" spans="1:10" x14ac:dyDescent="0.2">
      <c r="A56" s="120">
        <v>18</v>
      </c>
      <c r="B56" s="102" t="s">
        <v>95</v>
      </c>
      <c r="C56" s="86">
        <v>9</v>
      </c>
      <c r="D56" s="68" t="s">
        <v>46</v>
      </c>
      <c r="E56" s="79"/>
      <c r="F56" s="87">
        <v>400</v>
      </c>
      <c r="G56" s="88">
        <f t="shared" si="0"/>
        <v>400</v>
      </c>
      <c r="H56" s="137"/>
      <c r="I56" s="166">
        <v>400</v>
      </c>
      <c r="J56" s="166">
        <v>400</v>
      </c>
    </row>
    <row r="57" spans="1:10" x14ac:dyDescent="0.2">
      <c r="A57" s="120"/>
      <c r="B57" s="102"/>
      <c r="C57" s="86">
        <v>9</v>
      </c>
      <c r="D57" s="68" t="s">
        <v>47</v>
      </c>
      <c r="E57" s="79"/>
      <c r="F57" s="87">
        <v>100</v>
      </c>
      <c r="G57" s="88">
        <f t="shared" si="0"/>
        <v>100</v>
      </c>
      <c r="H57" s="137"/>
      <c r="I57" s="166">
        <v>100</v>
      </c>
      <c r="J57" s="166">
        <v>100</v>
      </c>
    </row>
    <row r="58" spans="1:10" x14ac:dyDescent="0.2">
      <c r="A58" s="120"/>
      <c r="B58" s="102"/>
      <c r="C58" s="86"/>
      <c r="D58" s="68" t="s">
        <v>41</v>
      </c>
      <c r="E58" s="79"/>
      <c r="F58" s="87">
        <v>6600</v>
      </c>
      <c r="G58" s="88">
        <f t="shared" si="0"/>
        <v>6600</v>
      </c>
      <c r="H58" s="137"/>
      <c r="I58" s="166">
        <v>6700</v>
      </c>
      <c r="J58" s="166">
        <v>6700</v>
      </c>
    </row>
    <row r="59" spans="1:10" x14ac:dyDescent="0.2">
      <c r="A59" s="120">
        <v>19</v>
      </c>
      <c r="B59" s="172" t="s">
        <v>67</v>
      </c>
      <c r="C59" s="177">
        <v>9</v>
      </c>
      <c r="D59" s="174" t="s">
        <v>46</v>
      </c>
      <c r="E59" s="175">
        <v>1925.78</v>
      </c>
      <c r="F59" s="87">
        <v>6000</v>
      </c>
      <c r="G59" s="88">
        <f t="shared" si="0"/>
        <v>7925.78</v>
      </c>
      <c r="H59" s="137"/>
      <c r="I59" s="166">
        <v>6000</v>
      </c>
      <c r="J59" s="166">
        <v>6000</v>
      </c>
    </row>
    <row r="60" spans="1:10" x14ac:dyDescent="0.2">
      <c r="A60" s="120"/>
      <c r="B60" s="172"/>
      <c r="C60" s="177">
        <v>9</v>
      </c>
      <c r="D60" s="174" t="s">
        <v>58</v>
      </c>
      <c r="E60" s="175"/>
      <c r="F60" s="87">
        <v>600</v>
      </c>
      <c r="G60" s="88">
        <f t="shared" si="0"/>
        <v>600</v>
      </c>
      <c r="H60" s="137"/>
      <c r="I60" s="166"/>
      <c r="J60" s="166"/>
    </row>
    <row r="61" spans="1:10" x14ac:dyDescent="0.2">
      <c r="A61" s="120"/>
      <c r="B61" s="172"/>
      <c r="C61" s="177">
        <v>9</v>
      </c>
      <c r="D61" s="174" t="s">
        <v>47</v>
      </c>
      <c r="E61" s="175"/>
      <c r="F61" s="87">
        <v>150</v>
      </c>
      <c r="G61" s="88">
        <f t="shared" si="0"/>
        <v>150</v>
      </c>
      <c r="H61" s="137"/>
      <c r="I61" s="166"/>
      <c r="J61" s="166"/>
    </row>
    <row r="62" spans="1:10" x14ac:dyDescent="0.2">
      <c r="A62" s="120"/>
      <c r="B62" s="172"/>
      <c r="C62" s="178"/>
      <c r="D62" s="174" t="s">
        <v>41</v>
      </c>
      <c r="E62" s="175">
        <v>1368.51</v>
      </c>
      <c r="F62" s="87">
        <v>6000</v>
      </c>
      <c r="G62" s="88">
        <f t="shared" si="0"/>
        <v>7368.51</v>
      </c>
      <c r="H62" s="137">
        <v>4070</v>
      </c>
      <c r="I62" s="166">
        <v>6000</v>
      </c>
      <c r="J62" s="166">
        <v>6000</v>
      </c>
    </row>
    <row r="63" spans="1:10" x14ac:dyDescent="0.2">
      <c r="A63" s="120">
        <v>20</v>
      </c>
      <c r="B63" s="192" t="s">
        <v>50</v>
      </c>
      <c r="C63" s="178">
        <v>9</v>
      </c>
      <c r="D63" s="174" t="s">
        <v>66</v>
      </c>
      <c r="E63" s="175"/>
      <c r="F63" s="71"/>
      <c r="G63" s="88">
        <f t="shared" si="0"/>
        <v>0</v>
      </c>
      <c r="H63" s="137"/>
      <c r="I63" s="166"/>
      <c r="J63" s="166"/>
    </row>
    <row r="64" spans="1:10" x14ac:dyDescent="0.2">
      <c r="A64" s="119"/>
      <c r="B64" s="192"/>
      <c r="C64" s="193">
        <v>9</v>
      </c>
      <c r="D64" s="174" t="s">
        <v>47</v>
      </c>
      <c r="E64" s="175"/>
      <c r="F64" s="71"/>
      <c r="G64" s="88">
        <f t="shared" si="0"/>
        <v>0</v>
      </c>
      <c r="H64" s="137"/>
      <c r="I64" s="166"/>
      <c r="J64" s="166"/>
    </row>
    <row r="65" spans="1:11" x14ac:dyDescent="0.2">
      <c r="A65" s="119"/>
      <c r="B65" s="172"/>
      <c r="C65" s="193">
        <v>9</v>
      </c>
      <c r="D65" s="194" t="s">
        <v>66</v>
      </c>
      <c r="E65" s="175"/>
      <c r="F65" s="71"/>
      <c r="G65" s="88">
        <f t="shared" si="0"/>
        <v>0</v>
      </c>
      <c r="H65" s="137"/>
      <c r="I65" s="166"/>
      <c r="J65" s="166"/>
    </row>
    <row r="66" spans="1:11" x14ac:dyDescent="0.2">
      <c r="A66" s="119">
        <v>21</v>
      </c>
      <c r="B66" s="195" t="s">
        <v>100</v>
      </c>
      <c r="C66" s="193">
        <v>9</v>
      </c>
      <c r="D66" s="174" t="s">
        <v>71</v>
      </c>
      <c r="E66" s="175"/>
      <c r="F66" s="71">
        <v>500</v>
      </c>
      <c r="G66" s="88">
        <f t="shared" si="0"/>
        <v>500</v>
      </c>
      <c r="H66" s="137"/>
      <c r="I66" s="166">
        <v>500</v>
      </c>
      <c r="J66" s="166">
        <v>500</v>
      </c>
    </row>
    <row r="67" spans="1:11" x14ac:dyDescent="0.2">
      <c r="A67" s="119"/>
      <c r="B67" s="195"/>
      <c r="C67" s="193">
        <v>9</v>
      </c>
      <c r="D67" s="174" t="s">
        <v>78</v>
      </c>
      <c r="E67" s="175"/>
      <c r="F67" s="71">
        <v>1500</v>
      </c>
      <c r="G67" s="88">
        <f t="shared" si="0"/>
        <v>1500</v>
      </c>
      <c r="H67" s="137"/>
      <c r="I67" s="166">
        <v>1500</v>
      </c>
      <c r="J67" s="166">
        <v>1500</v>
      </c>
    </row>
    <row r="68" spans="1:11" x14ac:dyDescent="0.2">
      <c r="A68" s="119">
        <v>22</v>
      </c>
      <c r="B68" s="195" t="s">
        <v>61</v>
      </c>
      <c r="C68" s="193">
        <v>9</v>
      </c>
      <c r="D68" s="174" t="s">
        <v>41</v>
      </c>
      <c r="E68" s="175">
        <v>1003.14</v>
      </c>
      <c r="F68" s="71">
        <v>5000</v>
      </c>
      <c r="G68" s="88">
        <f t="shared" si="0"/>
        <v>6003.14</v>
      </c>
      <c r="H68" s="137"/>
      <c r="I68" s="166">
        <v>5000</v>
      </c>
      <c r="J68" s="166">
        <v>5000</v>
      </c>
    </row>
    <row r="69" spans="1:11" x14ac:dyDescent="0.2">
      <c r="A69" s="119">
        <v>23</v>
      </c>
      <c r="B69" s="195" t="s">
        <v>74</v>
      </c>
      <c r="C69" s="193">
        <v>9</v>
      </c>
      <c r="D69" s="174" t="s">
        <v>47</v>
      </c>
      <c r="E69" s="196"/>
      <c r="F69" s="92">
        <v>90</v>
      </c>
      <c r="G69" s="88">
        <f t="shared" si="0"/>
        <v>90</v>
      </c>
      <c r="H69" s="138"/>
      <c r="I69" s="166">
        <v>95</v>
      </c>
      <c r="J69" s="166">
        <v>100</v>
      </c>
    </row>
    <row r="70" spans="1:11" x14ac:dyDescent="0.2">
      <c r="A70" s="119"/>
      <c r="B70" s="94"/>
      <c r="C70" s="93">
        <v>9</v>
      </c>
      <c r="D70" s="68" t="s">
        <v>46</v>
      </c>
      <c r="E70" s="84"/>
      <c r="F70" s="92">
        <v>2100</v>
      </c>
      <c r="G70" s="88">
        <f t="shared" si="0"/>
        <v>2100</v>
      </c>
      <c r="H70" s="138"/>
      <c r="I70" s="166">
        <v>2500</v>
      </c>
      <c r="J70" s="166">
        <v>2500</v>
      </c>
    </row>
    <row r="71" spans="1:11" x14ac:dyDescent="0.2">
      <c r="A71" s="119"/>
      <c r="B71" s="94"/>
      <c r="C71" s="93"/>
      <c r="D71" s="77" t="s">
        <v>41</v>
      </c>
      <c r="E71" s="84"/>
      <c r="F71" s="92">
        <v>15000</v>
      </c>
      <c r="G71" s="88">
        <f t="shared" si="0"/>
        <v>15000</v>
      </c>
      <c r="H71" s="138"/>
      <c r="I71" s="60">
        <v>17000</v>
      </c>
      <c r="J71" s="60">
        <v>19000</v>
      </c>
    </row>
    <row r="72" spans="1:11" ht="13.5" thickBot="1" x14ac:dyDescent="0.25">
      <c r="A72" s="119">
        <v>24</v>
      </c>
      <c r="B72" s="171" t="s">
        <v>84</v>
      </c>
      <c r="C72" s="93">
        <v>9</v>
      </c>
      <c r="D72" s="77" t="s">
        <v>53</v>
      </c>
      <c r="E72" s="84"/>
      <c r="F72" s="92"/>
      <c r="G72" s="88">
        <f>SUM(E72:F72)</f>
        <v>0</v>
      </c>
      <c r="H72" s="138"/>
      <c r="I72" s="60"/>
      <c r="J72" s="60"/>
    </row>
    <row r="73" spans="1:11" ht="13.5" thickBot="1" x14ac:dyDescent="0.25">
      <c r="A73" s="120"/>
      <c r="B73" s="85"/>
      <c r="C73" s="95">
        <v>8</v>
      </c>
      <c r="D73" s="77" t="s">
        <v>22</v>
      </c>
      <c r="E73" s="170">
        <v>281.89</v>
      </c>
      <c r="F73" s="97">
        <v>3000</v>
      </c>
      <c r="G73" s="88">
        <f>SUM(E73:F73)</f>
        <v>3281.89</v>
      </c>
      <c r="H73" s="139"/>
      <c r="I73" s="61">
        <v>3000</v>
      </c>
      <c r="J73" s="61">
        <v>3000</v>
      </c>
    </row>
    <row r="74" spans="1:11" ht="13.5" thickBot="1" x14ac:dyDescent="0.25">
      <c r="A74" s="121"/>
      <c r="B74" s="105" t="s">
        <v>34</v>
      </c>
      <c r="C74" s="51"/>
      <c r="D74" s="37" t="s">
        <v>43</v>
      </c>
      <c r="E74" s="74">
        <f t="shared" ref="E74:J74" si="1">SUM(E9:E73)</f>
        <v>156355.13</v>
      </c>
      <c r="F74" s="74">
        <f>SUM(F9:F73)</f>
        <v>1665458</v>
      </c>
      <c r="G74" s="74">
        <f>SUM(G9:G73)</f>
        <v>1821813.13</v>
      </c>
      <c r="H74" s="140">
        <f t="shared" si="1"/>
        <v>518650</v>
      </c>
      <c r="I74" s="140">
        <f t="shared" si="1"/>
        <v>1687013</v>
      </c>
      <c r="J74" s="140">
        <f t="shared" si="1"/>
        <v>1706018</v>
      </c>
      <c r="K74" s="70"/>
    </row>
    <row r="75" spans="1:11" x14ac:dyDescent="0.2">
      <c r="A75" s="122"/>
      <c r="B75" s="106"/>
      <c r="C75" s="64"/>
      <c r="D75" s="13"/>
      <c r="E75" s="154"/>
      <c r="F75" s="155"/>
      <c r="G75" s="151"/>
      <c r="H75" s="151"/>
      <c r="I75" s="167"/>
      <c r="J75" s="167"/>
    </row>
    <row r="76" spans="1:11" x14ac:dyDescent="0.2">
      <c r="A76" s="122"/>
      <c r="B76" s="66" t="s">
        <v>86</v>
      </c>
      <c r="C76" s="63"/>
      <c r="D76" s="14"/>
      <c r="E76" s="60"/>
      <c r="F76" s="153"/>
      <c r="G76" s="61"/>
      <c r="H76" s="61"/>
      <c r="I76" s="61"/>
      <c r="J76" s="61"/>
    </row>
    <row r="77" spans="1:11" ht="13.5" thickBot="1" x14ac:dyDescent="0.25">
      <c r="A77" s="123" t="s">
        <v>5</v>
      </c>
      <c r="B77" s="107" t="s">
        <v>87</v>
      </c>
      <c r="C77" s="65">
        <v>10</v>
      </c>
      <c r="D77" s="15" t="s">
        <v>89</v>
      </c>
      <c r="E77" s="56">
        <v>0</v>
      </c>
      <c r="F77" s="163">
        <v>800</v>
      </c>
      <c r="G77" s="152">
        <f>SUM(E77:F77)</f>
        <v>800</v>
      </c>
      <c r="H77" s="54"/>
      <c r="I77" s="54">
        <v>1000</v>
      </c>
      <c r="J77" s="54">
        <v>1200</v>
      </c>
    </row>
    <row r="78" spans="1:11" ht="13.5" thickBot="1" x14ac:dyDescent="0.25">
      <c r="A78" s="121"/>
      <c r="B78" s="108" t="s">
        <v>90</v>
      </c>
      <c r="C78" s="51"/>
      <c r="D78" s="37" t="s">
        <v>88</v>
      </c>
      <c r="E78" s="149"/>
      <c r="F78" s="149">
        <f>SUM(F77)</f>
        <v>800</v>
      </c>
      <c r="G78" s="150">
        <f>SUM(G77)</f>
        <v>800</v>
      </c>
      <c r="H78" s="150">
        <f t="shared" ref="H78:J78" si="2">SUM(H77)</f>
        <v>0</v>
      </c>
      <c r="I78" s="150">
        <f t="shared" si="2"/>
        <v>1000</v>
      </c>
      <c r="J78" s="150">
        <f t="shared" si="2"/>
        <v>1200</v>
      </c>
    </row>
    <row r="79" spans="1:11" x14ac:dyDescent="0.2">
      <c r="A79" s="122"/>
      <c r="B79" s="109"/>
      <c r="C79" s="35"/>
      <c r="D79" s="18"/>
      <c r="E79" s="24"/>
      <c r="F79" s="52"/>
      <c r="G79" s="53"/>
      <c r="H79" s="141"/>
      <c r="I79" s="168"/>
      <c r="J79" s="168"/>
    </row>
    <row r="80" spans="1:11" x14ac:dyDescent="0.2">
      <c r="A80" s="122"/>
      <c r="B80" s="110" t="s">
        <v>27</v>
      </c>
      <c r="C80" s="25"/>
      <c r="D80" s="21"/>
      <c r="E80" s="67"/>
      <c r="F80" s="55"/>
      <c r="G80" s="59"/>
      <c r="H80" s="142"/>
      <c r="I80" s="60"/>
      <c r="J80" s="60"/>
    </row>
    <row r="81" spans="1:10" ht="13.5" thickBot="1" x14ac:dyDescent="0.25">
      <c r="A81" s="121" t="s">
        <v>5</v>
      </c>
      <c r="B81" s="111" t="s">
        <v>25</v>
      </c>
      <c r="C81" s="34">
        <v>10</v>
      </c>
      <c r="D81" s="17" t="s">
        <v>24</v>
      </c>
      <c r="E81" s="96">
        <v>90611.43</v>
      </c>
      <c r="F81" s="98">
        <v>718000</v>
      </c>
      <c r="G81" s="88">
        <f>SUM(E81:F81)</f>
        <v>808611.42999999993</v>
      </c>
      <c r="H81" s="138">
        <v>399000</v>
      </c>
      <c r="I81" s="61">
        <v>730000</v>
      </c>
      <c r="J81" s="61">
        <v>750000</v>
      </c>
    </row>
    <row r="82" spans="1:10" ht="13.5" thickBot="1" x14ac:dyDescent="0.25">
      <c r="A82" s="121"/>
      <c r="B82" s="112" t="s">
        <v>35</v>
      </c>
      <c r="C82" s="23"/>
      <c r="D82" s="16" t="s">
        <v>43</v>
      </c>
      <c r="E82" s="133">
        <f>E81</f>
        <v>90611.43</v>
      </c>
      <c r="F82" s="134">
        <f>(F81)</f>
        <v>718000</v>
      </c>
      <c r="G82" s="135">
        <f>(G81)</f>
        <v>808611.42999999993</v>
      </c>
      <c r="H82" s="143">
        <f>SUM(H81:H81)</f>
        <v>399000</v>
      </c>
      <c r="I82" s="101">
        <f t="shared" ref="I82:J82" si="3">SUM(I81:I81)</f>
        <v>730000</v>
      </c>
      <c r="J82" s="73">
        <f t="shared" si="3"/>
        <v>750000</v>
      </c>
    </row>
    <row r="83" spans="1:10" x14ac:dyDescent="0.2">
      <c r="A83" s="121"/>
      <c r="B83" s="113"/>
      <c r="C83" s="26"/>
      <c r="D83" s="18"/>
      <c r="E83" s="24"/>
      <c r="F83" s="99"/>
      <c r="G83" s="99"/>
      <c r="H83" s="144"/>
      <c r="I83" s="168"/>
      <c r="J83" s="168"/>
    </row>
    <row r="84" spans="1:10" x14ac:dyDescent="0.2">
      <c r="A84" s="121"/>
      <c r="B84" s="114" t="s">
        <v>36</v>
      </c>
      <c r="C84" s="27"/>
      <c r="D84" s="21"/>
      <c r="E84" s="67"/>
      <c r="F84" s="136"/>
      <c r="G84" s="136"/>
      <c r="H84" s="145"/>
      <c r="I84" s="60"/>
      <c r="J84" s="60"/>
    </row>
    <row r="85" spans="1:10" x14ac:dyDescent="0.2">
      <c r="A85" s="121" t="s">
        <v>5</v>
      </c>
      <c r="B85" s="183" t="s">
        <v>32</v>
      </c>
      <c r="C85" s="184">
        <v>9</v>
      </c>
      <c r="D85" s="174" t="s">
        <v>28</v>
      </c>
      <c r="E85" s="182"/>
      <c r="F85" s="185">
        <v>61000</v>
      </c>
      <c r="G85" s="42">
        <f t="shared" ref="G85:G107" si="4">SUM(E85:F85)</f>
        <v>61000</v>
      </c>
      <c r="H85" s="88"/>
      <c r="I85" s="60">
        <v>61000</v>
      </c>
      <c r="J85" s="60">
        <v>61000</v>
      </c>
    </row>
    <row r="86" spans="1:10" x14ac:dyDescent="0.2">
      <c r="A86" s="122" t="s">
        <v>6</v>
      </c>
      <c r="B86" s="183" t="s">
        <v>79</v>
      </c>
      <c r="C86" s="180">
        <v>9</v>
      </c>
      <c r="D86" s="181" t="s">
        <v>28</v>
      </c>
      <c r="E86" s="182">
        <v>4060.35</v>
      </c>
      <c r="F86" s="186">
        <v>26000</v>
      </c>
      <c r="G86" s="42">
        <f t="shared" si="4"/>
        <v>30060.35</v>
      </c>
      <c r="H86" s="88">
        <v>3000</v>
      </c>
      <c r="I86" s="60">
        <v>28000</v>
      </c>
      <c r="J86" s="60">
        <v>28000</v>
      </c>
    </row>
    <row r="87" spans="1:10" x14ac:dyDescent="0.2">
      <c r="A87" s="122" t="s">
        <v>7</v>
      </c>
      <c r="B87" s="172" t="s">
        <v>42</v>
      </c>
      <c r="C87" s="180">
        <v>9</v>
      </c>
      <c r="D87" s="181" t="s">
        <v>28</v>
      </c>
      <c r="E87" s="182">
        <v>7297.18</v>
      </c>
      <c r="F87" s="185">
        <v>43925</v>
      </c>
      <c r="G87" s="42">
        <f t="shared" si="4"/>
        <v>51222.18</v>
      </c>
      <c r="H87" s="88"/>
      <c r="I87" s="60">
        <v>45000</v>
      </c>
      <c r="J87" s="60">
        <v>45000</v>
      </c>
    </row>
    <row r="88" spans="1:10" x14ac:dyDescent="0.2">
      <c r="A88" s="122" t="s">
        <v>8</v>
      </c>
      <c r="B88" s="183" t="s">
        <v>67</v>
      </c>
      <c r="C88" s="180">
        <v>9</v>
      </c>
      <c r="D88" s="181" t="s">
        <v>28</v>
      </c>
      <c r="E88" s="182">
        <v>2029.63</v>
      </c>
      <c r="F88" s="185">
        <v>9000</v>
      </c>
      <c r="G88" s="42">
        <f t="shared" si="4"/>
        <v>11029.630000000001</v>
      </c>
      <c r="H88" s="88">
        <v>3580</v>
      </c>
      <c r="I88" s="60">
        <v>9750</v>
      </c>
      <c r="J88" s="60">
        <v>9750</v>
      </c>
    </row>
    <row r="89" spans="1:10" ht="11.25" customHeight="1" x14ac:dyDescent="0.2">
      <c r="A89" s="122" t="s">
        <v>9</v>
      </c>
      <c r="B89" s="172" t="s">
        <v>44</v>
      </c>
      <c r="C89" s="180">
        <v>9</v>
      </c>
      <c r="D89" s="181" t="s">
        <v>28</v>
      </c>
      <c r="E89" s="182">
        <v>883.1</v>
      </c>
      <c r="F89" s="185">
        <v>7000</v>
      </c>
      <c r="G89" s="42">
        <f t="shared" si="4"/>
        <v>7883.1</v>
      </c>
      <c r="H89" s="88"/>
      <c r="I89" s="60">
        <v>7000</v>
      </c>
      <c r="J89" s="60">
        <v>7000</v>
      </c>
    </row>
    <row r="90" spans="1:10" hidden="1" x14ac:dyDescent="0.2">
      <c r="A90" s="122" t="s">
        <v>10</v>
      </c>
      <c r="B90" s="183"/>
      <c r="C90" s="180">
        <v>9</v>
      </c>
      <c r="D90" s="181" t="s">
        <v>28</v>
      </c>
      <c r="E90" s="182"/>
      <c r="F90" s="185"/>
      <c r="G90" s="42">
        <f t="shared" si="4"/>
        <v>0</v>
      </c>
      <c r="H90" s="88"/>
      <c r="I90" s="60"/>
      <c r="J90" s="60"/>
    </row>
    <row r="91" spans="1:10" x14ac:dyDescent="0.2">
      <c r="A91" s="122" t="s">
        <v>11</v>
      </c>
      <c r="B91" s="179" t="s">
        <v>63</v>
      </c>
      <c r="C91" s="180">
        <v>9</v>
      </c>
      <c r="D91" s="181" t="s">
        <v>28</v>
      </c>
      <c r="E91" s="182">
        <v>1442.65</v>
      </c>
      <c r="F91" s="185">
        <v>109750</v>
      </c>
      <c r="G91" s="42">
        <f t="shared" si="4"/>
        <v>111192.65</v>
      </c>
      <c r="H91" s="88"/>
      <c r="I91" s="60">
        <v>110000</v>
      </c>
      <c r="J91" s="60">
        <v>110000</v>
      </c>
    </row>
    <row r="92" spans="1:10" x14ac:dyDescent="0.2">
      <c r="A92" s="122" t="s">
        <v>12</v>
      </c>
      <c r="B92" s="179" t="s">
        <v>64</v>
      </c>
      <c r="C92" s="180">
        <v>9</v>
      </c>
      <c r="D92" s="181" t="s">
        <v>28</v>
      </c>
      <c r="E92" s="182">
        <v>3879.54</v>
      </c>
      <c r="F92" s="185">
        <v>56000</v>
      </c>
      <c r="G92" s="42">
        <f t="shared" si="4"/>
        <v>59879.54</v>
      </c>
      <c r="H92" s="88">
        <v>10000</v>
      </c>
      <c r="I92" s="60">
        <v>56000</v>
      </c>
      <c r="J92" s="60">
        <v>56000</v>
      </c>
    </row>
    <row r="93" spans="1:10" x14ac:dyDescent="0.2">
      <c r="A93" s="122" t="s">
        <v>13</v>
      </c>
      <c r="B93" s="179" t="s">
        <v>60</v>
      </c>
      <c r="C93" s="180">
        <v>9</v>
      </c>
      <c r="D93" s="181" t="s">
        <v>28</v>
      </c>
      <c r="E93" s="182">
        <v>20505.48</v>
      </c>
      <c r="F93" s="185">
        <v>100000</v>
      </c>
      <c r="G93" s="42">
        <f t="shared" si="4"/>
        <v>120505.48</v>
      </c>
      <c r="H93" s="88"/>
      <c r="I93" s="60">
        <v>100000</v>
      </c>
      <c r="J93" s="60">
        <v>100000</v>
      </c>
    </row>
    <row r="94" spans="1:10" x14ac:dyDescent="0.2">
      <c r="A94" s="122" t="s">
        <v>14</v>
      </c>
      <c r="B94" s="183" t="s">
        <v>62</v>
      </c>
      <c r="C94" s="180">
        <v>9</v>
      </c>
      <c r="D94" s="181" t="s">
        <v>28</v>
      </c>
      <c r="E94" s="182">
        <v>9005.33</v>
      </c>
      <c r="F94" s="185">
        <v>90000</v>
      </c>
      <c r="G94" s="42">
        <f t="shared" si="4"/>
        <v>99005.33</v>
      </c>
      <c r="H94" s="88"/>
      <c r="I94" s="60">
        <v>100000</v>
      </c>
      <c r="J94" s="60">
        <v>100000</v>
      </c>
    </row>
    <row r="95" spans="1:10" x14ac:dyDescent="0.2">
      <c r="A95" s="122" t="s">
        <v>15</v>
      </c>
      <c r="B95" s="179" t="s">
        <v>50</v>
      </c>
      <c r="C95" s="180">
        <v>9</v>
      </c>
      <c r="D95" s="181" t="s">
        <v>28</v>
      </c>
      <c r="E95" s="182">
        <v>2578.46</v>
      </c>
      <c r="F95" s="185">
        <v>34000</v>
      </c>
      <c r="G95" s="42">
        <f t="shared" si="4"/>
        <v>36578.46</v>
      </c>
      <c r="H95" s="88"/>
      <c r="I95" s="60">
        <v>40000</v>
      </c>
      <c r="J95" s="60">
        <v>40000</v>
      </c>
    </row>
    <row r="96" spans="1:10" x14ac:dyDescent="0.2">
      <c r="A96" s="122" t="s">
        <v>16</v>
      </c>
      <c r="B96" s="179" t="s">
        <v>61</v>
      </c>
      <c r="C96" s="180">
        <v>9</v>
      </c>
      <c r="D96" s="181" t="s">
        <v>28</v>
      </c>
      <c r="E96" s="182">
        <v>5954.06</v>
      </c>
      <c r="F96" s="185">
        <v>50000</v>
      </c>
      <c r="G96" s="42">
        <f t="shared" si="4"/>
        <v>55954.06</v>
      </c>
      <c r="H96" s="88">
        <v>8200</v>
      </c>
      <c r="I96" s="60">
        <v>50000</v>
      </c>
      <c r="J96" s="60">
        <v>50000</v>
      </c>
    </row>
    <row r="97" spans="1:11" x14ac:dyDescent="0.2">
      <c r="A97" s="122" t="s">
        <v>17</v>
      </c>
      <c r="B97" s="187" t="s">
        <v>100</v>
      </c>
      <c r="C97" s="180">
        <v>9</v>
      </c>
      <c r="D97" s="181" t="s">
        <v>28</v>
      </c>
      <c r="E97" s="182">
        <v>4441</v>
      </c>
      <c r="F97" s="185">
        <v>98000</v>
      </c>
      <c r="G97" s="42">
        <f t="shared" si="4"/>
        <v>102441</v>
      </c>
      <c r="H97" s="88">
        <v>4000</v>
      </c>
      <c r="I97" s="60">
        <v>100000</v>
      </c>
      <c r="J97" s="60">
        <v>102000</v>
      </c>
    </row>
    <row r="98" spans="1:11" x14ac:dyDescent="0.2">
      <c r="A98" s="123" t="s">
        <v>18</v>
      </c>
      <c r="B98" s="183" t="s">
        <v>96</v>
      </c>
      <c r="C98" s="180">
        <v>9</v>
      </c>
      <c r="D98" s="181" t="s">
        <v>28</v>
      </c>
      <c r="E98" s="182">
        <v>3790.29</v>
      </c>
      <c r="F98" s="185">
        <v>13000</v>
      </c>
      <c r="G98" s="42">
        <f t="shared" si="4"/>
        <v>16790.29</v>
      </c>
      <c r="H98" s="137">
        <v>3000</v>
      </c>
      <c r="I98" s="60">
        <v>14000</v>
      </c>
      <c r="J98" s="60">
        <v>14000</v>
      </c>
    </row>
    <row r="99" spans="1:11" x14ac:dyDescent="0.2">
      <c r="A99" s="123" t="s">
        <v>19</v>
      </c>
      <c r="B99" s="183" t="s">
        <v>95</v>
      </c>
      <c r="C99" s="180">
        <v>9</v>
      </c>
      <c r="D99" s="181" t="s">
        <v>28</v>
      </c>
      <c r="E99" s="182">
        <v>1436.82</v>
      </c>
      <c r="F99" s="185">
        <v>24000</v>
      </c>
      <c r="G99" s="42">
        <f t="shared" si="4"/>
        <v>25436.82</v>
      </c>
      <c r="H99" s="137">
        <v>2000</v>
      </c>
      <c r="I99" s="60">
        <v>25000</v>
      </c>
      <c r="J99" s="60">
        <v>28000</v>
      </c>
    </row>
    <row r="100" spans="1:11" x14ac:dyDescent="0.2">
      <c r="A100" s="123" t="s">
        <v>20</v>
      </c>
      <c r="B100" s="183" t="s">
        <v>74</v>
      </c>
      <c r="C100" s="188">
        <v>9</v>
      </c>
      <c r="D100" s="189" t="s">
        <v>28</v>
      </c>
      <c r="E100" s="190">
        <v>6368.4</v>
      </c>
      <c r="F100" s="191">
        <v>21000</v>
      </c>
      <c r="G100" s="42">
        <f t="shared" si="4"/>
        <v>27368.400000000001</v>
      </c>
      <c r="H100" s="138"/>
      <c r="I100" s="60">
        <v>22000</v>
      </c>
      <c r="J100" s="60">
        <v>23000</v>
      </c>
    </row>
    <row r="101" spans="1:11" x14ac:dyDescent="0.2">
      <c r="A101" s="123">
        <v>17</v>
      </c>
      <c r="B101" s="183" t="s">
        <v>40</v>
      </c>
      <c r="C101" s="184">
        <v>9</v>
      </c>
      <c r="D101" s="189" t="s">
        <v>28</v>
      </c>
      <c r="E101" s="190">
        <v>695.52</v>
      </c>
      <c r="F101" s="191">
        <v>7500</v>
      </c>
      <c r="G101" s="42">
        <f t="shared" si="4"/>
        <v>8195.52</v>
      </c>
      <c r="H101" s="138">
        <v>3515</v>
      </c>
      <c r="I101" s="60">
        <v>7500</v>
      </c>
      <c r="J101" s="60">
        <v>7500</v>
      </c>
    </row>
    <row r="102" spans="1:11" x14ac:dyDescent="0.2">
      <c r="A102" s="123">
        <v>18</v>
      </c>
      <c r="B102" s="115" t="s">
        <v>31</v>
      </c>
      <c r="C102" s="31">
        <v>9</v>
      </c>
      <c r="D102" s="14" t="s">
        <v>28</v>
      </c>
      <c r="E102" s="44"/>
      <c r="F102" s="71"/>
      <c r="G102" s="42">
        <f t="shared" si="4"/>
        <v>0</v>
      </c>
      <c r="H102" s="137"/>
      <c r="I102" s="60"/>
      <c r="J102" s="60"/>
    </row>
    <row r="103" spans="1:11" ht="13.5" thickBot="1" x14ac:dyDescent="0.25">
      <c r="A103" s="123">
        <v>19</v>
      </c>
      <c r="B103" s="112" t="s">
        <v>76</v>
      </c>
      <c r="C103" s="57">
        <v>8</v>
      </c>
      <c r="D103" s="14" t="s">
        <v>28</v>
      </c>
      <c r="E103" s="56"/>
      <c r="F103" s="72">
        <v>6000</v>
      </c>
      <c r="G103" s="43">
        <f t="shared" si="4"/>
        <v>6000</v>
      </c>
      <c r="H103" s="146"/>
      <c r="I103" s="54">
        <v>6000</v>
      </c>
      <c r="J103" s="54">
        <v>6000</v>
      </c>
    </row>
    <row r="104" spans="1:11" ht="13.5" thickBot="1" x14ac:dyDescent="0.25">
      <c r="A104" s="122"/>
      <c r="B104" s="157" t="s">
        <v>55</v>
      </c>
      <c r="C104" s="36"/>
      <c r="D104" s="37"/>
      <c r="E104" s="73">
        <f>SUM(E85:E103)</f>
        <v>74367.81</v>
      </c>
      <c r="F104" s="73">
        <f>SUM(F85:F103)</f>
        <v>756175</v>
      </c>
      <c r="G104" s="73">
        <f t="shared" si="4"/>
        <v>830542.81</v>
      </c>
      <c r="H104" s="101">
        <f>SUM(H85:H103)</f>
        <v>37295</v>
      </c>
      <c r="I104" s="101">
        <f>SUM(I85:I103)</f>
        <v>781250</v>
      </c>
      <c r="J104" s="101">
        <f>SUM(J85:J103)</f>
        <v>787250</v>
      </c>
      <c r="K104" s="70"/>
    </row>
    <row r="105" spans="1:11" x14ac:dyDescent="0.2">
      <c r="A105" s="122"/>
      <c r="B105" s="116"/>
      <c r="C105" s="32"/>
      <c r="D105" s="13"/>
      <c r="E105" s="46"/>
      <c r="F105" s="42"/>
      <c r="G105" s="42"/>
      <c r="H105" s="147"/>
      <c r="I105" s="168"/>
      <c r="J105" s="168"/>
      <c r="K105" s="161"/>
    </row>
    <row r="106" spans="1:11" x14ac:dyDescent="0.2">
      <c r="A106" s="122"/>
      <c r="B106" s="117" t="s">
        <v>33</v>
      </c>
      <c r="C106" s="28"/>
      <c r="D106" s="13"/>
      <c r="E106" s="46"/>
      <c r="F106" s="42"/>
      <c r="G106" s="42"/>
      <c r="H106" s="147"/>
      <c r="I106" s="60"/>
      <c r="J106" s="60"/>
      <c r="K106" s="164"/>
    </row>
    <row r="107" spans="1:11" ht="12.75" customHeight="1" thickBot="1" x14ac:dyDescent="0.25">
      <c r="A107" s="124" t="s">
        <v>5</v>
      </c>
      <c r="B107" s="112" t="s">
        <v>25</v>
      </c>
      <c r="C107" s="38">
        <v>10</v>
      </c>
      <c r="D107" s="16" t="s">
        <v>30</v>
      </c>
      <c r="E107" s="42">
        <v>0</v>
      </c>
      <c r="F107" s="45">
        <v>11000</v>
      </c>
      <c r="G107" s="42">
        <f t="shared" si="4"/>
        <v>11000</v>
      </c>
      <c r="H107" s="148"/>
      <c r="I107" s="54">
        <v>13000</v>
      </c>
      <c r="J107" s="54">
        <v>14000</v>
      </c>
    </row>
    <row r="108" spans="1:11" ht="13.5" thickBot="1" x14ac:dyDescent="0.25">
      <c r="A108" s="125"/>
      <c r="B108" s="118" t="s">
        <v>56</v>
      </c>
      <c r="C108" s="22"/>
      <c r="D108" s="100"/>
      <c r="E108" s="73">
        <f>SUM(E107:E107)</f>
        <v>0</v>
      </c>
      <c r="F108" s="73">
        <f>SUM(F107:F107)</f>
        <v>11000</v>
      </c>
      <c r="G108" s="101">
        <f>SUM(G107:G107)</f>
        <v>11000</v>
      </c>
      <c r="H108" s="159">
        <f>SUM(H107:H107)</f>
        <v>0</v>
      </c>
      <c r="I108" s="159">
        <f t="shared" ref="I108:J108" si="5">SUM(I107:I107)</f>
        <v>13000</v>
      </c>
      <c r="J108" s="159">
        <f t="shared" si="5"/>
        <v>14000</v>
      </c>
    </row>
    <row r="109" spans="1:11" ht="25.5" customHeight="1" thickBot="1" x14ac:dyDescent="0.25">
      <c r="A109" s="125"/>
      <c r="B109" s="39" t="s">
        <v>37</v>
      </c>
      <c r="C109" s="39"/>
      <c r="D109" s="40"/>
      <c r="E109" s="197">
        <f>E74+E82+E104+E108</f>
        <v>321334.37</v>
      </c>
      <c r="F109" s="198">
        <f>F74+F78+F82+F104+F108</f>
        <v>3151433</v>
      </c>
      <c r="G109" s="198">
        <f>G74+G78+G82+G104+G108</f>
        <v>3472767.3699999996</v>
      </c>
      <c r="H109" s="58">
        <f>H74+H82+H104+H108</f>
        <v>954945</v>
      </c>
      <c r="I109" s="58">
        <f>I74+I82+I104+I108+I78</f>
        <v>3212263</v>
      </c>
      <c r="J109" s="47">
        <f>J74+J82+J104+J108+J78</f>
        <v>3258468</v>
      </c>
      <c r="K109" s="70"/>
    </row>
    <row r="111" spans="1:11" x14ac:dyDescent="0.2">
      <c r="F111" s="227"/>
      <c r="G111" s="227"/>
      <c r="H111" s="227"/>
    </row>
    <row r="112" spans="1:11" x14ac:dyDescent="0.2">
      <c r="A112" s="48" t="s">
        <v>5</v>
      </c>
      <c r="B112" s="202" t="s">
        <v>68</v>
      </c>
      <c r="C112" s="203"/>
      <c r="D112" s="204"/>
      <c r="E112" s="33"/>
      <c r="F112" s="228">
        <f>SUM(F9+F10+F11+F14+F16+F24+F27+F30+F32+F36+F41+F45+F49+F54+F57+F61+F64+F69)</f>
        <v>295008</v>
      </c>
      <c r="G112" s="229"/>
      <c r="H112" s="230"/>
      <c r="I112" s="70"/>
    </row>
    <row r="113" spans="1:9" x14ac:dyDescent="0.2">
      <c r="A113" s="48" t="s">
        <v>6</v>
      </c>
      <c r="B113" s="202" t="s">
        <v>69</v>
      </c>
      <c r="C113" s="203"/>
      <c r="D113" s="204"/>
      <c r="E113" s="33"/>
      <c r="F113" s="228">
        <f>SUM(F12+T100+F15+F17+F18+F19+F20+F21+F22+F23+F25+F26+F28+F29+F31+F33+F34+F35+F37+F38+F39+F40+F42+F43+F44+F46+F47+F48+F50+F52+F51+F53+F55+F56+F58+F59+F60+F62+F63+F65+F66+F67+F68+F70+F71+F72+F73+F77)</f>
        <v>1198250</v>
      </c>
      <c r="G113" s="229"/>
      <c r="H113" s="230"/>
      <c r="I113" s="70"/>
    </row>
    <row r="114" spans="1:9" x14ac:dyDescent="0.2">
      <c r="A114" s="50" t="s">
        <v>7</v>
      </c>
      <c r="B114" s="215" t="s">
        <v>72</v>
      </c>
      <c r="C114" s="203"/>
      <c r="D114" s="204"/>
      <c r="E114" s="33"/>
      <c r="F114" s="228">
        <f>SUM(F13+F82+F107)</f>
        <v>902000</v>
      </c>
      <c r="G114" s="229"/>
      <c r="H114" s="230"/>
    </row>
    <row r="115" spans="1:9" x14ac:dyDescent="0.2">
      <c r="A115" s="50" t="s">
        <v>8</v>
      </c>
      <c r="B115" s="215" t="s">
        <v>73</v>
      </c>
      <c r="C115" s="203"/>
      <c r="D115" s="204"/>
      <c r="E115" s="33"/>
      <c r="F115" s="228">
        <f>SUM(F85+F86+F87+F88+F89+F90+F91+F92+F93+F94+F95+F96+F97+F98+F99+F100+F101+F102+F103)</f>
        <v>756175</v>
      </c>
      <c r="G115" s="229"/>
      <c r="H115" s="230"/>
    </row>
    <row r="116" spans="1:9" ht="14.25" x14ac:dyDescent="0.2">
      <c r="A116" s="49"/>
      <c r="B116" s="216" t="s">
        <v>70</v>
      </c>
      <c r="C116" s="217"/>
      <c r="D116" s="218"/>
      <c r="E116" s="49"/>
      <c r="F116" s="231">
        <f>SUM(F112:F115)</f>
        <v>3151433</v>
      </c>
      <c r="G116" s="232"/>
      <c r="H116" s="233"/>
    </row>
    <row r="118" spans="1:9" x14ac:dyDescent="0.2">
      <c r="F118" s="70"/>
      <c r="G118" s="70"/>
      <c r="H118" s="70"/>
    </row>
    <row r="119" spans="1:9" x14ac:dyDescent="0.2">
      <c r="A119" s="4"/>
      <c r="D119" s="9"/>
      <c r="E119" s="9"/>
    </row>
    <row r="120" spans="1:9" x14ac:dyDescent="0.2">
      <c r="A120" s="4"/>
      <c r="B120" s="4"/>
      <c r="C120" s="4"/>
      <c r="D120" s="9"/>
      <c r="E120" s="9"/>
      <c r="F120" s="7"/>
      <c r="G120" s="9"/>
    </row>
    <row r="121" spans="1:9" x14ac:dyDescent="0.2">
      <c r="A121" s="4"/>
      <c r="B121" s="4"/>
      <c r="C121" s="4"/>
      <c r="D121" s="9"/>
      <c r="E121" s="9"/>
      <c r="F121" s="7"/>
      <c r="G121" s="9"/>
      <c r="H121" s="9"/>
    </row>
    <row r="122" spans="1:9" x14ac:dyDescent="0.2">
      <c r="A122" s="4"/>
      <c r="D122" s="9"/>
      <c r="E122" s="9"/>
      <c r="F122" s="7"/>
      <c r="G122" s="9"/>
      <c r="H122" s="9"/>
    </row>
    <row r="123" spans="1:9" x14ac:dyDescent="0.2">
      <c r="A123" s="4"/>
      <c r="D123" s="9"/>
      <c r="E123" s="9"/>
      <c r="F123" s="7"/>
      <c r="G123" s="9"/>
      <c r="H123" s="9"/>
    </row>
    <row r="124" spans="1:9" x14ac:dyDescent="0.2">
      <c r="A124" s="4"/>
      <c r="D124" s="5"/>
      <c r="E124" s="5"/>
      <c r="F124" s="6"/>
      <c r="G124" s="6"/>
      <c r="H124" s="6"/>
    </row>
    <row r="125" spans="1:9" x14ac:dyDescent="0.2">
      <c r="A125" s="4"/>
      <c r="B125" s="7"/>
      <c r="C125" s="7"/>
      <c r="D125" s="5"/>
      <c r="E125" s="5"/>
      <c r="G125" s="6"/>
      <c r="H125" s="6"/>
    </row>
    <row r="126" spans="1:9" x14ac:dyDescent="0.2">
      <c r="A126" s="4"/>
      <c r="B126" s="8"/>
      <c r="C126" s="8"/>
      <c r="D126" s="5"/>
      <c r="E126" s="5"/>
      <c r="G126" s="6"/>
      <c r="H126" s="6"/>
    </row>
    <row r="127" spans="1:9" x14ac:dyDescent="0.2">
      <c r="A127" s="4"/>
      <c r="D127" s="5"/>
      <c r="E127" s="5"/>
      <c r="G127" s="6"/>
      <c r="H127" s="6"/>
    </row>
    <row r="128" spans="1:9" x14ac:dyDescent="0.2">
      <c r="A128" s="4"/>
      <c r="D128" s="5"/>
      <c r="E128" s="5"/>
      <c r="G128" s="6"/>
      <c r="H128" s="6"/>
    </row>
    <row r="129" spans="1:8" x14ac:dyDescent="0.2">
      <c r="A129" s="4"/>
      <c r="B129" s="7"/>
      <c r="C129" s="7"/>
      <c r="D129" s="5"/>
      <c r="E129" s="5"/>
    </row>
    <row r="130" spans="1:8" x14ac:dyDescent="0.2">
      <c r="A130" s="4"/>
      <c r="B130" s="8"/>
      <c r="C130" s="8"/>
      <c r="D130" s="5"/>
      <c r="E130" s="5"/>
    </row>
    <row r="131" spans="1:8" x14ac:dyDescent="0.2">
      <c r="A131" s="4"/>
      <c r="D131" s="5"/>
      <c r="E131" s="5"/>
    </row>
    <row r="132" spans="1:8" x14ac:dyDescent="0.2">
      <c r="A132" s="4"/>
      <c r="D132" s="5"/>
      <c r="E132" s="5"/>
    </row>
    <row r="133" spans="1:8" x14ac:dyDescent="0.2">
      <c r="A133" s="4"/>
      <c r="D133" s="5"/>
      <c r="E133" s="5"/>
    </row>
    <row r="134" spans="1:8" x14ac:dyDescent="0.2">
      <c r="A134" s="4"/>
      <c r="D134" s="5"/>
      <c r="E134" s="5"/>
    </row>
    <row r="135" spans="1:8" x14ac:dyDescent="0.2">
      <c r="A135" s="4"/>
      <c r="D135" s="5"/>
      <c r="E135" s="5"/>
      <c r="F135" s="6"/>
      <c r="G135" s="6"/>
      <c r="H135" s="6"/>
    </row>
  </sheetData>
  <mergeCells count="21">
    <mergeCell ref="B114:D114"/>
    <mergeCell ref="B115:D115"/>
    <mergeCell ref="B116:D116"/>
    <mergeCell ref="G5:G7"/>
    <mergeCell ref="H5:H7"/>
    <mergeCell ref="F4:F7"/>
    <mergeCell ref="G4:H4"/>
    <mergeCell ref="F111:H111"/>
    <mergeCell ref="F112:H112"/>
    <mergeCell ref="F113:H113"/>
    <mergeCell ref="F114:H114"/>
    <mergeCell ref="F115:H115"/>
    <mergeCell ref="F116:H116"/>
    <mergeCell ref="I4:I7"/>
    <mergeCell ref="J4:J7"/>
    <mergeCell ref="B113:D113"/>
    <mergeCell ref="A9:A12"/>
    <mergeCell ref="B9:B12"/>
    <mergeCell ref="B112:D112"/>
    <mergeCell ref="C4:C7"/>
    <mergeCell ref="E4:E7"/>
  </mergeCells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Spec lėšų planas</vt:lpstr>
    </vt:vector>
  </TitlesOfParts>
  <Company>VMI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VMI</dc:creator>
  <cp:lastModifiedBy>Lina Baškevičienė</cp:lastModifiedBy>
  <cp:lastPrinted>2026-01-20T13:51:17Z</cp:lastPrinted>
  <dcterms:created xsi:type="dcterms:W3CDTF">2004-02-06T10:57:33Z</dcterms:created>
  <dcterms:modified xsi:type="dcterms:W3CDTF">2026-01-26T06:55:10Z</dcterms:modified>
</cp:coreProperties>
</file>